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25725"/>
</workbook>
</file>

<file path=xl/calcChain.xml><?xml version="1.0" encoding="utf-8"?>
<calcChain xmlns="http://schemas.openxmlformats.org/spreadsheetml/2006/main">
  <c r="BD5" i="33"/>
  <c r="BD6"/>
  <c r="BD7"/>
  <c r="BD8"/>
  <c r="BD9"/>
  <c r="BD10"/>
  <c r="BD11"/>
  <c r="BD12"/>
  <c r="BD13"/>
  <c r="BD14"/>
  <c r="BD15"/>
  <c r="BD16"/>
  <c r="BD17"/>
  <c r="BD18"/>
  <c r="BD19"/>
  <c r="BD20"/>
  <c r="BD21"/>
  <c r="BD22"/>
  <c r="BD23"/>
  <c r="BD24"/>
  <c r="BD25"/>
  <c r="BD26"/>
  <c r="BD27"/>
  <c r="BD28"/>
  <c r="BD29"/>
  <c r="BD30"/>
  <c r="BD31"/>
  <c r="BD32"/>
  <c r="BD33"/>
  <c r="BD34"/>
  <c r="BD35"/>
  <c r="BD36"/>
  <c r="BD37"/>
  <c r="BD38"/>
  <c r="J6" i="31"/>
  <c r="J7"/>
  <c r="J8"/>
  <c r="J9"/>
  <c r="J10"/>
  <c r="J11"/>
  <c r="J12"/>
  <c r="J13"/>
  <c r="J14"/>
  <c r="J15"/>
  <c r="J16"/>
  <c r="J17"/>
  <c r="J18"/>
  <c r="J19"/>
  <c r="J20"/>
  <c r="J21"/>
  <c r="J22"/>
  <c r="J23"/>
  <c r="J24"/>
  <c r="J25"/>
  <c r="J26"/>
  <c r="J27"/>
  <c r="J28"/>
  <c r="J29"/>
  <c r="J30"/>
  <c r="J31"/>
  <c r="J32"/>
  <c r="J33"/>
  <c r="J34"/>
  <c r="J35"/>
  <c r="J36"/>
  <c r="J37"/>
  <c r="J38"/>
  <c r="J39"/>
  <c r="C38" i="35" l="1"/>
  <c r="AP41" l="1"/>
  <c r="AR41"/>
  <c r="AS41"/>
  <c r="AW41"/>
  <c r="AX41"/>
  <c r="BD41"/>
  <c r="BE41"/>
  <c r="BG41"/>
  <c r="BL41"/>
  <c r="BQ41"/>
  <c r="CA41"/>
  <c r="CB41"/>
  <c r="CK41"/>
  <c r="CL41"/>
  <c r="CM41"/>
  <c r="CT41"/>
  <c r="CW41"/>
  <c r="DA41"/>
  <c r="DC41"/>
  <c r="DG41"/>
  <c r="DN41"/>
  <c r="DX41"/>
  <c r="DY41"/>
  <c r="DZ41"/>
  <c r="EE41"/>
  <c r="EJ41"/>
  <c r="EL41"/>
  <c r="EN41"/>
  <c r="EW41"/>
  <c r="EZ41"/>
  <c r="FJ41"/>
  <c r="FM41"/>
  <c r="FQ41"/>
  <c r="AP40"/>
  <c r="AR40"/>
  <c r="AS40"/>
  <c r="AW40"/>
  <c r="AX40"/>
  <c r="BD40"/>
  <c r="BE40"/>
  <c r="BG40"/>
  <c r="BL40"/>
  <c r="BQ40"/>
  <c r="CA40"/>
  <c r="CB40"/>
  <c r="CK40"/>
  <c r="CL40"/>
  <c r="CM40"/>
  <c r="CT40"/>
  <c r="CW40"/>
  <c r="DA40"/>
  <c r="DC40"/>
  <c r="DG40"/>
  <c r="DN40"/>
  <c r="DX40"/>
  <c r="DY40"/>
  <c r="DZ40"/>
  <c r="EE40"/>
  <c r="EJ40"/>
  <c r="EL40"/>
  <c r="EN40"/>
  <c r="EW40"/>
  <c r="EZ40"/>
  <c r="FJ40"/>
  <c r="FM40"/>
  <c r="FQ40"/>
  <c r="AP39"/>
  <c r="AR39"/>
  <c r="AS39"/>
  <c r="AW39"/>
  <c r="AX39"/>
  <c r="BD39"/>
  <c r="BE39"/>
  <c r="BG39"/>
  <c r="BL39"/>
  <c r="BQ39"/>
  <c r="CA39"/>
  <c r="CB39"/>
  <c r="CK39"/>
  <c r="CL39"/>
  <c r="CM39"/>
  <c r="CT39"/>
  <c r="CW39"/>
  <c r="DA39"/>
  <c r="DC39"/>
  <c r="DG39"/>
  <c r="DN39"/>
  <c r="DX39"/>
  <c r="DY39"/>
  <c r="DZ39"/>
  <c r="EE39"/>
  <c r="EJ39"/>
  <c r="EL39"/>
  <c r="EN39"/>
  <c r="EW39"/>
  <c r="EZ39"/>
  <c r="FJ39"/>
  <c r="FM39"/>
  <c r="FQ39"/>
  <c r="B4" l="1"/>
  <c r="B5"/>
  <c r="B6"/>
  <c r="B7"/>
  <c r="B8"/>
  <c r="B9"/>
  <c r="B10"/>
  <c r="B11"/>
  <c r="B12"/>
  <c r="B13"/>
  <c r="B14"/>
  <c r="B15"/>
  <c r="B16"/>
  <c r="B17"/>
  <c r="B18"/>
  <c r="B19"/>
  <c r="B20"/>
  <c r="B21"/>
  <c r="B22"/>
  <c r="B23"/>
  <c r="B24"/>
  <c r="B25"/>
  <c r="B26"/>
  <c r="B27"/>
  <c r="B28"/>
  <c r="B29"/>
  <c r="B30"/>
  <c r="B31"/>
  <c r="B32"/>
  <c r="B33"/>
  <c r="B34"/>
  <c r="B35"/>
  <c r="B36"/>
  <c r="B37"/>
  <c r="B3"/>
  <c r="B4" i="11"/>
  <c r="C3" i="35"/>
  <c r="C2" i="34"/>
  <c r="CM5" i="33"/>
  <c r="CM6"/>
  <c r="CM7"/>
  <c r="CM8"/>
  <c r="CM9"/>
  <c r="CM10"/>
  <c r="CM11"/>
  <c r="CM12"/>
  <c r="CM13"/>
  <c r="CM14"/>
  <c r="CM15"/>
  <c r="CM16"/>
  <c r="CM17"/>
  <c r="CM18"/>
  <c r="CM19"/>
  <c r="CM20"/>
  <c r="CM21"/>
  <c r="CM22"/>
  <c r="CM23"/>
  <c r="CM24"/>
  <c r="CM25"/>
  <c r="CM26"/>
  <c r="CM27"/>
  <c r="CM28"/>
  <c r="CM29"/>
  <c r="CM30"/>
  <c r="CM31"/>
  <c r="CM32"/>
  <c r="CM33"/>
  <c r="CM34"/>
  <c r="CM35"/>
  <c r="CM36"/>
  <c r="CM37"/>
  <c r="CM38"/>
  <c r="DR5"/>
  <c r="DR6"/>
  <c r="DR7"/>
  <c r="DR8"/>
  <c r="DR9"/>
  <c r="DR10"/>
  <c r="DR11"/>
  <c r="DR12"/>
  <c r="DR13"/>
  <c r="DR14"/>
  <c r="DR15"/>
  <c r="DR16"/>
  <c r="DR17"/>
  <c r="DR18"/>
  <c r="DR19"/>
  <c r="DR20"/>
  <c r="DR21"/>
  <c r="DR22"/>
  <c r="DR23"/>
  <c r="DR24"/>
  <c r="DR25"/>
  <c r="DR26"/>
  <c r="DR27"/>
  <c r="DR28"/>
  <c r="DR29"/>
  <c r="DR30"/>
  <c r="DR31"/>
  <c r="DR32"/>
  <c r="DR33"/>
  <c r="DR34"/>
  <c r="DR35"/>
  <c r="DR36"/>
  <c r="DR37"/>
  <c r="DR38"/>
  <c r="DR39"/>
  <c r="BF5"/>
  <c r="BF6"/>
  <c r="BF7"/>
  <c r="BF8"/>
  <c r="BF9"/>
  <c r="BF10"/>
  <c r="BF11"/>
  <c r="BF12"/>
  <c r="BF13"/>
  <c r="BF14"/>
  <c r="BF15"/>
  <c r="BF16"/>
  <c r="BF17"/>
  <c r="BF18"/>
  <c r="BF19"/>
  <c r="BF20"/>
  <c r="BF21"/>
  <c r="BF22"/>
  <c r="BF23"/>
  <c r="BF24"/>
  <c r="BF25"/>
  <c r="BF26"/>
  <c r="BF27"/>
  <c r="BF28"/>
  <c r="BF29"/>
  <c r="BF30"/>
  <c r="BF31"/>
  <c r="BF32"/>
  <c r="BF33"/>
  <c r="BF34"/>
  <c r="BF35"/>
  <c r="BF36"/>
  <c r="BF37"/>
  <c r="BF38"/>
  <c r="BF39"/>
  <c r="BF40"/>
  <c r="BG5"/>
  <c r="BG6"/>
  <c r="BG7"/>
  <c r="BG8"/>
  <c r="BG9"/>
  <c r="BG10"/>
  <c r="BG11"/>
  <c r="BG12"/>
  <c r="BG13"/>
  <c r="BG14"/>
  <c r="BG15"/>
  <c r="BG16"/>
  <c r="BG17"/>
  <c r="BG18"/>
  <c r="BG19"/>
  <c r="BG20"/>
  <c r="BG21"/>
  <c r="BG22"/>
  <c r="BG23"/>
  <c r="BG24"/>
  <c r="BG25"/>
  <c r="BG26"/>
  <c r="BG27"/>
  <c r="BG28"/>
  <c r="BG29"/>
  <c r="BG30"/>
  <c r="BG31"/>
  <c r="BG32"/>
  <c r="BG33"/>
  <c r="BG34"/>
  <c r="BG35"/>
  <c r="BG36"/>
  <c r="BG37"/>
  <c r="BG38"/>
  <c r="BG39"/>
  <c r="AU5"/>
  <c r="AU6"/>
  <c r="AU7"/>
  <c r="AU8"/>
  <c r="AU9"/>
  <c r="AU10"/>
  <c r="AU11"/>
  <c r="AU12"/>
  <c r="AU13"/>
  <c r="AU14"/>
  <c r="AU15"/>
  <c r="AU16"/>
  <c r="AU17"/>
  <c r="AU18"/>
  <c r="AU19"/>
  <c r="AU20"/>
  <c r="AU21"/>
  <c r="AU22"/>
  <c r="AU23"/>
  <c r="AU24"/>
  <c r="AU25"/>
  <c r="AU26"/>
  <c r="AU27"/>
  <c r="AU28"/>
  <c r="AU29"/>
  <c r="AU30"/>
  <c r="AU31"/>
  <c r="AU32"/>
  <c r="AU33"/>
  <c r="AU34"/>
  <c r="AU35"/>
  <c r="AU36"/>
  <c r="AU37"/>
  <c r="AU38"/>
  <c r="AU39"/>
  <c r="Z5"/>
  <c r="Z6"/>
  <c r="Z7"/>
  <c r="Z8"/>
  <c r="Z9"/>
  <c r="Z10"/>
  <c r="Z11"/>
  <c r="Z12"/>
  <c r="Z13"/>
  <c r="Z14"/>
  <c r="Z15"/>
  <c r="Z16"/>
  <c r="Z17"/>
  <c r="Z18"/>
  <c r="Z19"/>
  <c r="Z20"/>
  <c r="Z21"/>
  <c r="Z22"/>
  <c r="Z23"/>
  <c r="Z24"/>
  <c r="Z25"/>
  <c r="Z26"/>
  <c r="Z27"/>
  <c r="Z28"/>
  <c r="Z29"/>
  <c r="Z30"/>
  <c r="Z31"/>
  <c r="Z32"/>
  <c r="Z33"/>
  <c r="Z34"/>
  <c r="Z35"/>
  <c r="Z36"/>
  <c r="Z37"/>
  <c r="Z38"/>
  <c r="Z39"/>
  <c r="Z40"/>
  <c r="Z41"/>
  <c r="EB4" l="1"/>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B40"/>
  <c r="DN5"/>
  <c r="DN6"/>
  <c r="DN7"/>
  <c r="DN8"/>
  <c r="DN9"/>
  <c r="DN10"/>
  <c r="DN11"/>
  <c r="DN12"/>
  <c r="DN13"/>
  <c r="DN14"/>
  <c r="DN15"/>
  <c r="DN16"/>
  <c r="DN17"/>
  <c r="DN18"/>
  <c r="DN19"/>
  <c r="DN20"/>
  <c r="DN21"/>
  <c r="DN22"/>
  <c r="DN23"/>
  <c r="DN24"/>
  <c r="DN25"/>
  <c r="DN26"/>
  <c r="DN27"/>
  <c r="DN28"/>
  <c r="DN29"/>
  <c r="DN30"/>
  <c r="DN31"/>
  <c r="DN32"/>
  <c r="DN33"/>
  <c r="DN34"/>
  <c r="DN35"/>
  <c r="DN36"/>
  <c r="DN37"/>
  <c r="DN38"/>
  <c r="DN39"/>
  <c r="DN40"/>
  <c r="DN41"/>
  <c r="DG5"/>
  <c r="DG6"/>
  <c r="DG7"/>
  <c r="DG8"/>
  <c r="DG9"/>
  <c r="DG10"/>
  <c r="DG11"/>
  <c r="DG12"/>
  <c r="DG13"/>
  <c r="DG14"/>
  <c r="DG15"/>
  <c r="DG16"/>
  <c r="DG17"/>
  <c r="DG18"/>
  <c r="DG19"/>
  <c r="DG20"/>
  <c r="DG21"/>
  <c r="DG22"/>
  <c r="DG23"/>
  <c r="DG24"/>
  <c r="DG25"/>
  <c r="DG26"/>
  <c r="DG27"/>
  <c r="DG28"/>
  <c r="DG29"/>
  <c r="DG30"/>
  <c r="DG31"/>
  <c r="DG32"/>
  <c r="DG33"/>
  <c r="DG34"/>
  <c r="DG35"/>
  <c r="DG36"/>
  <c r="DG37"/>
  <c r="DG38"/>
  <c r="DG39"/>
  <c r="DG40"/>
  <c r="DG41"/>
  <c r="DF5"/>
  <c r="DF6"/>
  <c r="DF7"/>
  <c r="DF8"/>
  <c r="DF9"/>
  <c r="DF10"/>
  <c r="DF11"/>
  <c r="DF12"/>
  <c r="DF13"/>
  <c r="DF14"/>
  <c r="DF15"/>
  <c r="DF16"/>
  <c r="DF17"/>
  <c r="DF18"/>
  <c r="DF19"/>
  <c r="DF20"/>
  <c r="DF21"/>
  <c r="DF22"/>
  <c r="DF23"/>
  <c r="DF24"/>
  <c r="DF25"/>
  <c r="DF26"/>
  <c r="DF27"/>
  <c r="DF28"/>
  <c r="DF29"/>
  <c r="DF30"/>
  <c r="DF31"/>
  <c r="DF32"/>
  <c r="DF33"/>
  <c r="DF34"/>
  <c r="DF35"/>
  <c r="DF36"/>
  <c r="DF37"/>
  <c r="DF38"/>
  <c r="DF39"/>
  <c r="DF40"/>
  <c r="DF41"/>
  <c r="DE5"/>
  <c r="DE6"/>
  <c r="DE7"/>
  <c r="DE8"/>
  <c r="DE9"/>
  <c r="DE10"/>
  <c r="DE11"/>
  <c r="DE12"/>
  <c r="DE13"/>
  <c r="DE14"/>
  <c r="DE15"/>
  <c r="DE16"/>
  <c r="DE17"/>
  <c r="DE18"/>
  <c r="DE19"/>
  <c r="DE20"/>
  <c r="DE21"/>
  <c r="DE22"/>
  <c r="DE23"/>
  <c r="DE24"/>
  <c r="DE25"/>
  <c r="DE26"/>
  <c r="DE27"/>
  <c r="DE28"/>
  <c r="DE29"/>
  <c r="DE30"/>
  <c r="DE31"/>
  <c r="DE32"/>
  <c r="DE33"/>
  <c r="DE34"/>
  <c r="DE35"/>
  <c r="DE36"/>
  <c r="DE37"/>
  <c r="DE38"/>
  <c r="DE39"/>
  <c r="DE40"/>
  <c r="DE41"/>
  <c r="DD5"/>
  <c r="DD6"/>
  <c r="DD7"/>
  <c r="DD8"/>
  <c r="DD9"/>
  <c r="DD10"/>
  <c r="DD11"/>
  <c r="DD12"/>
  <c r="DD13"/>
  <c r="DD14"/>
  <c r="DD15"/>
  <c r="DD16"/>
  <c r="DD17"/>
  <c r="DD18"/>
  <c r="DD19"/>
  <c r="DD20"/>
  <c r="DD21"/>
  <c r="DD22"/>
  <c r="DD23"/>
  <c r="DD24"/>
  <c r="DD25"/>
  <c r="DD26"/>
  <c r="DD27"/>
  <c r="DD28"/>
  <c r="DD29"/>
  <c r="DD30"/>
  <c r="DD31"/>
  <c r="DD32"/>
  <c r="DD33"/>
  <c r="DD34"/>
  <c r="DD35"/>
  <c r="DD36"/>
  <c r="DD37"/>
  <c r="DD38"/>
  <c r="DD39"/>
  <c r="DD40"/>
  <c r="DD41"/>
  <c r="DC5"/>
  <c r="DC6"/>
  <c r="DC7"/>
  <c r="DC8"/>
  <c r="DC9"/>
  <c r="DC10"/>
  <c r="DC11"/>
  <c r="DC12"/>
  <c r="DC13"/>
  <c r="DC14"/>
  <c r="DC15"/>
  <c r="DC16"/>
  <c r="DC17"/>
  <c r="DC18"/>
  <c r="DC19"/>
  <c r="DC20"/>
  <c r="DC21"/>
  <c r="DC22"/>
  <c r="DC23"/>
  <c r="DC24"/>
  <c r="DC25"/>
  <c r="DC26"/>
  <c r="DC27"/>
  <c r="DC28"/>
  <c r="DC29"/>
  <c r="DC30"/>
  <c r="DC31"/>
  <c r="DC32"/>
  <c r="DC33"/>
  <c r="DC34"/>
  <c r="DC35"/>
  <c r="DC36"/>
  <c r="DC37"/>
  <c r="DC38"/>
  <c r="DC39"/>
  <c r="DC40"/>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CZ5"/>
  <c r="DA5"/>
  <c r="CZ6"/>
  <c r="DA6"/>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37"/>
  <c r="DA37"/>
  <c r="CZ38"/>
  <c r="DA38"/>
  <c r="CZ39"/>
  <c r="DA39"/>
  <c r="CZ40"/>
  <c r="DA40"/>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V5"/>
  <c r="CW5"/>
  <c r="CV6"/>
  <c r="CW6"/>
  <c r="CV7"/>
  <c r="CW7"/>
  <c r="CV8"/>
  <c r="CW8"/>
  <c r="CV9"/>
  <c r="CW9"/>
  <c r="CV10"/>
  <c r="CW10"/>
  <c r="CV11"/>
  <c r="CW11"/>
  <c r="CV12"/>
  <c r="CW12"/>
  <c r="CV13"/>
  <c r="CW13"/>
  <c r="CV14"/>
  <c r="CW14"/>
  <c r="CV15"/>
  <c r="CW15"/>
  <c r="CV16"/>
  <c r="CW16"/>
  <c r="CV17"/>
  <c r="CW17"/>
  <c r="CV18"/>
  <c r="CW18"/>
  <c r="CV19"/>
  <c r="CW19"/>
  <c r="CV20"/>
  <c r="CW20"/>
  <c r="CV21"/>
  <c r="CW21"/>
  <c r="CV22"/>
  <c r="CW22"/>
  <c r="CV23"/>
  <c r="CW23"/>
  <c r="CV24"/>
  <c r="CW24"/>
  <c r="CV25"/>
  <c r="CW25"/>
  <c r="CV26"/>
  <c r="CW26"/>
  <c r="CV27"/>
  <c r="CW27"/>
  <c r="CV28"/>
  <c r="CW28"/>
  <c r="CV29"/>
  <c r="CW29"/>
  <c r="CV30"/>
  <c r="CW30"/>
  <c r="CV31"/>
  <c r="CW31"/>
  <c r="CV32"/>
  <c r="CW32"/>
  <c r="CV33"/>
  <c r="CW33"/>
  <c r="CV34"/>
  <c r="CW34"/>
  <c r="CV35"/>
  <c r="CW35"/>
  <c r="CV36"/>
  <c r="CW36"/>
  <c r="CV37"/>
  <c r="CW37"/>
  <c r="CV38"/>
  <c r="CW38"/>
  <c r="CV39"/>
  <c r="CW39"/>
  <c r="CT5"/>
  <c r="CU5"/>
  <c r="CT6"/>
  <c r="CU6"/>
  <c r="CT7"/>
  <c r="CU7"/>
  <c r="CT8"/>
  <c r="CU8"/>
  <c r="CT9"/>
  <c r="CU9"/>
  <c r="CT10"/>
  <c r="CU10"/>
  <c r="CT11"/>
  <c r="CU11"/>
  <c r="CT12"/>
  <c r="CU12"/>
  <c r="CT13"/>
  <c r="CU13"/>
  <c r="CT14"/>
  <c r="CU14"/>
  <c r="CT15"/>
  <c r="CU15"/>
  <c r="CT16"/>
  <c r="CU16"/>
  <c r="CT17"/>
  <c r="CU17"/>
  <c r="CT18"/>
  <c r="CU18"/>
  <c r="CT19"/>
  <c r="CU19"/>
  <c r="CT20"/>
  <c r="CU20"/>
  <c r="CT21"/>
  <c r="CU21"/>
  <c r="CT22"/>
  <c r="CU22"/>
  <c r="CT23"/>
  <c r="CU23"/>
  <c r="CT24"/>
  <c r="CU24"/>
  <c r="CT25"/>
  <c r="CU25"/>
  <c r="CT26"/>
  <c r="CU26"/>
  <c r="CT27"/>
  <c r="CU27"/>
  <c r="CT28"/>
  <c r="CU28"/>
  <c r="CT29"/>
  <c r="CU29"/>
  <c r="CT30"/>
  <c r="CU30"/>
  <c r="CT31"/>
  <c r="CU31"/>
  <c r="CT32"/>
  <c r="CU32"/>
  <c r="CT33"/>
  <c r="CU33"/>
  <c r="CT34"/>
  <c r="CU34"/>
  <c r="CT35"/>
  <c r="CU35"/>
  <c r="CT36"/>
  <c r="CU36"/>
  <c r="CT37"/>
  <c r="CU37"/>
  <c r="CT38"/>
  <c r="CU38"/>
  <c r="CT39"/>
  <c r="CU39"/>
  <c r="CU4"/>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DO5"/>
  <c r="DP5"/>
  <c r="DQ5"/>
  <c r="DO6"/>
  <c r="DP6"/>
  <c r="DQ6"/>
  <c r="DO7"/>
  <c r="DP7"/>
  <c r="DQ7"/>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O34"/>
  <c r="DP34"/>
  <c r="DQ34"/>
  <c r="DO35"/>
  <c r="DP35"/>
  <c r="DQ35"/>
  <c r="DO36"/>
  <c r="DP36"/>
  <c r="DQ36"/>
  <c r="DO37"/>
  <c r="DP37"/>
  <c r="DQ37"/>
  <c r="DO38"/>
  <c r="DP38"/>
  <c r="DQ38"/>
  <c r="DP4"/>
  <c r="DQ4"/>
  <c r="DO4"/>
  <c r="DN4"/>
  <c r="DH5"/>
  <c r="DI5"/>
  <c r="DJ5"/>
  <c r="DK5"/>
  <c r="DL5"/>
  <c r="DM5"/>
  <c r="DH6"/>
  <c r="DI6"/>
  <c r="DJ6"/>
  <c r="DK6"/>
  <c r="DL6"/>
  <c r="DM6"/>
  <c r="DH7"/>
  <c r="DI7"/>
  <c r="DJ7"/>
  <c r="DK7"/>
  <c r="DL7"/>
  <c r="DM7"/>
  <c r="DH8"/>
  <c r="DI8"/>
  <c r="DJ8"/>
  <c r="DK8"/>
  <c r="DL8"/>
  <c r="DM8"/>
  <c r="DH9"/>
  <c r="DI9"/>
  <c r="DJ9"/>
  <c r="DK9"/>
  <c r="DL9"/>
  <c r="DM9"/>
  <c r="DH10"/>
  <c r="DI10"/>
  <c r="DJ10"/>
  <c r="DK10"/>
  <c r="DL10"/>
  <c r="DM10"/>
  <c r="DH11"/>
  <c r="DI11"/>
  <c r="DJ11"/>
  <c r="DK11"/>
  <c r="DL11"/>
  <c r="DM11"/>
  <c r="DH12"/>
  <c r="DI12"/>
  <c r="DJ12"/>
  <c r="DK12"/>
  <c r="DL12"/>
  <c r="DM12"/>
  <c r="DH13"/>
  <c r="DI13"/>
  <c r="DJ13"/>
  <c r="DK13"/>
  <c r="DL13"/>
  <c r="DM13"/>
  <c r="DH14"/>
  <c r="DI14"/>
  <c r="DJ14"/>
  <c r="DK14"/>
  <c r="DL14"/>
  <c r="DM14"/>
  <c r="DH15"/>
  <c r="DI15"/>
  <c r="DJ15"/>
  <c r="DK15"/>
  <c r="DL15"/>
  <c r="DM15"/>
  <c r="DH16"/>
  <c r="DI16"/>
  <c r="DJ16"/>
  <c r="DK16"/>
  <c r="DL16"/>
  <c r="DM16"/>
  <c r="DH17"/>
  <c r="DI17"/>
  <c r="DJ17"/>
  <c r="DK17"/>
  <c r="DL17"/>
  <c r="DM17"/>
  <c r="DH18"/>
  <c r="DI18"/>
  <c r="DJ18"/>
  <c r="DK18"/>
  <c r="DL18"/>
  <c r="DM18"/>
  <c r="DH19"/>
  <c r="DI19"/>
  <c r="DJ19"/>
  <c r="DK19"/>
  <c r="DL19"/>
  <c r="DM19"/>
  <c r="DH20"/>
  <c r="DI20"/>
  <c r="DJ20"/>
  <c r="DK20"/>
  <c r="DL20"/>
  <c r="DM20"/>
  <c r="DH21"/>
  <c r="DI21"/>
  <c r="DJ21"/>
  <c r="DK21"/>
  <c r="DL21"/>
  <c r="DM21"/>
  <c r="DH22"/>
  <c r="DI22"/>
  <c r="DJ22"/>
  <c r="DK22"/>
  <c r="DL22"/>
  <c r="DM22"/>
  <c r="DH23"/>
  <c r="DI23"/>
  <c r="DJ23"/>
  <c r="DK23"/>
  <c r="DL23"/>
  <c r="DM23"/>
  <c r="DH24"/>
  <c r="DI24"/>
  <c r="DJ24"/>
  <c r="DK24"/>
  <c r="DL24"/>
  <c r="DM24"/>
  <c r="DH25"/>
  <c r="DI25"/>
  <c r="DJ25"/>
  <c r="DK25"/>
  <c r="DL25"/>
  <c r="DM25"/>
  <c r="DH26"/>
  <c r="DI26"/>
  <c r="DJ26"/>
  <c r="DK26"/>
  <c r="DL26"/>
  <c r="DM26"/>
  <c r="DH27"/>
  <c r="DI27"/>
  <c r="DJ27"/>
  <c r="DK27"/>
  <c r="DL27"/>
  <c r="DM27"/>
  <c r="DH28"/>
  <c r="DI28"/>
  <c r="DJ28"/>
  <c r="DK28"/>
  <c r="DL28"/>
  <c r="DM28"/>
  <c r="DH29"/>
  <c r="DI29"/>
  <c r="DJ29"/>
  <c r="DK29"/>
  <c r="DL29"/>
  <c r="DM29"/>
  <c r="DH30"/>
  <c r="DI30"/>
  <c r="DJ30"/>
  <c r="DK30"/>
  <c r="DL30"/>
  <c r="DM30"/>
  <c r="DH31"/>
  <c r="DI31"/>
  <c r="DJ31"/>
  <c r="DK31"/>
  <c r="DL31"/>
  <c r="DM31"/>
  <c r="DH32"/>
  <c r="DI32"/>
  <c r="DJ32"/>
  <c r="DK32"/>
  <c r="DL32"/>
  <c r="DM32"/>
  <c r="DH33"/>
  <c r="DI33"/>
  <c r="DJ33"/>
  <c r="DK33"/>
  <c r="DL33"/>
  <c r="DM33"/>
  <c r="DH34"/>
  <c r="DI34"/>
  <c r="DJ34"/>
  <c r="DK34"/>
  <c r="DL34"/>
  <c r="DM34"/>
  <c r="DH35"/>
  <c r="DI35"/>
  <c r="DJ35"/>
  <c r="DK35"/>
  <c r="DL35"/>
  <c r="DM35"/>
  <c r="DH36"/>
  <c r="DI36"/>
  <c r="DJ36"/>
  <c r="DK36"/>
  <c r="DL36"/>
  <c r="DM36"/>
  <c r="DH37"/>
  <c r="DI37"/>
  <c r="DJ37"/>
  <c r="DK37"/>
  <c r="DL37"/>
  <c r="DM37"/>
  <c r="DH38"/>
  <c r="DI38"/>
  <c r="DJ38"/>
  <c r="DK38"/>
  <c r="DL38"/>
  <c r="DM38"/>
  <c r="DI4"/>
  <c r="DJ4"/>
  <c r="DK4"/>
  <c r="DL4"/>
  <c r="DM4"/>
  <c r="DH4"/>
  <c r="DG4"/>
  <c r="DF4"/>
  <c r="DE4"/>
  <c r="DD4"/>
  <c r="DA4"/>
  <c r="CZ4"/>
  <c r="CY4"/>
  <c r="CX4"/>
  <c r="CW4"/>
  <c r="CV4"/>
  <c r="CT4"/>
  <c r="CS4"/>
  <c r="CR4"/>
  <c r="AS5"/>
  <c r="AS6"/>
  <c r="AS7"/>
  <c r="AS8"/>
  <c r="AS9"/>
  <c r="AS10"/>
  <c r="AS11"/>
  <c r="AS12"/>
  <c r="AS13"/>
  <c r="AS14"/>
  <c r="AS15"/>
  <c r="AS16"/>
  <c r="AS17"/>
  <c r="AS18"/>
  <c r="AS19"/>
  <c r="AS20"/>
  <c r="AS21"/>
  <c r="AS22"/>
  <c r="AS23"/>
  <c r="AS24"/>
  <c r="AS25"/>
  <c r="AS26"/>
  <c r="AS27"/>
  <c r="AS28"/>
  <c r="AS29"/>
  <c r="AS30"/>
  <c r="AS31"/>
  <c r="AS32"/>
  <c r="AS33"/>
  <c r="AS34"/>
  <c r="AS35"/>
  <c r="AS36"/>
  <c r="AS37"/>
  <c r="AS4"/>
  <c r="AA20"/>
  <c r="AA21"/>
  <c r="AA22"/>
  <c r="AA23"/>
  <c r="AA24"/>
  <c r="AA25"/>
  <c r="AA26"/>
  <c r="AA27"/>
  <c r="AA28"/>
  <c r="AA29"/>
  <c r="AA30"/>
  <c r="AA32"/>
  <c r="AA34"/>
  <c r="AA36"/>
  <c r="AA38"/>
  <c r="AA31"/>
  <c r="AA33"/>
  <c r="AA35"/>
  <c r="AA37"/>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V29" i="33" l="1"/>
  <c r="O24"/>
  <c r="O25"/>
  <c r="V26" i="32"/>
  <c r="V27"/>
  <c r="V28"/>
  <c r="O27"/>
  <c r="O28"/>
  <c r="O29"/>
  <c r="O30"/>
  <c r="N22" i="31"/>
  <c r="N21"/>
  <c r="K25" i="12"/>
  <c r="K26"/>
  <c r="AL4" i="33"/>
  <c r="AL5"/>
  <c r="DY5" l="1"/>
  <c r="DZ5"/>
  <c r="EA5"/>
  <c r="DY6"/>
  <c r="DZ6"/>
  <c r="EA6"/>
  <c r="DY7"/>
  <c r="DZ7"/>
  <c r="EA7"/>
  <c r="DY8"/>
  <c r="DZ8"/>
  <c r="EA8"/>
  <c r="DY9"/>
  <c r="DZ9"/>
  <c r="EA9"/>
  <c r="DY10"/>
  <c r="DZ10"/>
  <c r="EA10"/>
  <c r="DY11"/>
  <c r="DZ11"/>
  <c r="EA11"/>
  <c r="DY12"/>
  <c r="DZ12"/>
  <c r="EA12"/>
  <c r="DY13"/>
  <c r="DZ13"/>
  <c r="EA13"/>
  <c r="DY14"/>
  <c r="DZ14"/>
  <c r="EA14"/>
  <c r="DY15"/>
  <c r="DZ15"/>
  <c r="EA15"/>
  <c r="DY16"/>
  <c r="DZ16"/>
  <c r="EA16"/>
  <c r="DY17"/>
  <c r="DZ17"/>
  <c r="EA17"/>
  <c r="DY18"/>
  <c r="DZ18"/>
  <c r="EA18"/>
  <c r="DY19"/>
  <c r="DZ19"/>
  <c r="EA19"/>
  <c r="DY20"/>
  <c r="DZ20"/>
  <c r="EA20"/>
  <c r="DY21"/>
  <c r="DZ21"/>
  <c r="EA21"/>
  <c r="DY22"/>
  <c r="DZ22"/>
  <c r="EA22"/>
  <c r="DY23"/>
  <c r="DZ23"/>
  <c r="EA23"/>
  <c r="DY24"/>
  <c r="DZ24"/>
  <c r="EA24"/>
  <c r="DY25"/>
  <c r="DZ25"/>
  <c r="EA25"/>
  <c r="DY26"/>
  <c r="DZ26"/>
  <c r="EA26"/>
  <c r="DY27"/>
  <c r="DZ27"/>
  <c r="EA27"/>
  <c r="DY28"/>
  <c r="DZ28"/>
  <c r="EA28"/>
  <c r="DY29"/>
  <c r="DZ29"/>
  <c r="EA29"/>
  <c r="DY30"/>
  <c r="DZ30"/>
  <c r="EA30"/>
  <c r="DY31"/>
  <c r="DZ31"/>
  <c r="EA31"/>
  <c r="DY32"/>
  <c r="DZ32"/>
  <c r="EA32"/>
  <c r="DY33"/>
  <c r="DZ33"/>
  <c r="EA33"/>
  <c r="DY34"/>
  <c r="DZ34"/>
  <c r="EA34"/>
  <c r="DY35"/>
  <c r="DZ35"/>
  <c r="EA35"/>
  <c r="DY36"/>
  <c r="DZ36"/>
  <c r="EA36"/>
  <c r="DY37"/>
  <c r="DZ37"/>
  <c r="EA37"/>
  <c r="DY38"/>
  <c r="DZ38"/>
  <c r="EA38"/>
  <c r="DZ4"/>
  <c r="EA4"/>
  <c r="DY4"/>
  <c r="DW5"/>
  <c r="DX5"/>
  <c r="DW6"/>
  <c r="DX6"/>
  <c r="DW7"/>
  <c r="DX7"/>
  <c r="DW8"/>
  <c r="DX8"/>
  <c r="DW9"/>
  <c r="DX9"/>
  <c r="DW10"/>
  <c r="DX10"/>
  <c r="DW11"/>
  <c r="DX11"/>
  <c r="DW12"/>
  <c r="DX12"/>
  <c r="DW13"/>
  <c r="DX13"/>
  <c r="DW14"/>
  <c r="DX14"/>
  <c r="DW15"/>
  <c r="DX15"/>
  <c r="DW16"/>
  <c r="DX16"/>
  <c r="DW17"/>
  <c r="DX17"/>
  <c r="DW18"/>
  <c r="DX18"/>
  <c r="DW19"/>
  <c r="DX19"/>
  <c r="DW20"/>
  <c r="DX20"/>
  <c r="DW21"/>
  <c r="DX21"/>
  <c r="DW22"/>
  <c r="DX22"/>
  <c r="DW23"/>
  <c r="DX23"/>
  <c r="DW24"/>
  <c r="DX24"/>
  <c r="DW25"/>
  <c r="DX25"/>
  <c r="DW26"/>
  <c r="DX26"/>
  <c r="DW27"/>
  <c r="DX27"/>
  <c r="DW28"/>
  <c r="DX28"/>
  <c r="DW29"/>
  <c r="DX29"/>
  <c r="DW30"/>
  <c r="DX30"/>
  <c r="DW31"/>
  <c r="DX31"/>
  <c r="DW32"/>
  <c r="DX32"/>
  <c r="DW33"/>
  <c r="DX33"/>
  <c r="DW34"/>
  <c r="DX34"/>
  <c r="DW35"/>
  <c r="DX35"/>
  <c r="DW36"/>
  <c r="DX36"/>
  <c r="DW37"/>
  <c r="DX37"/>
  <c r="DW38"/>
  <c r="DX38"/>
  <c r="DX4"/>
  <c r="DW4"/>
  <c r="DS5"/>
  <c r="DT5"/>
  <c r="DU5"/>
  <c r="DV5"/>
  <c r="DS6"/>
  <c r="DT6"/>
  <c r="DU6"/>
  <c r="DV6"/>
  <c r="DS7"/>
  <c r="DT7"/>
  <c r="DU7"/>
  <c r="DV7"/>
  <c r="DS8"/>
  <c r="DT8"/>
  <c r="DU8"/>
  <c r="DV8"/>
  <c r="DS9"/>
  <c r="DT9"/>
  <c r="DU9"/>
  <c r="DV9"/>
  <c r="DS10"/>
  <c r="DT10"/>
  <c r="DU10"/>
  <c r="DV10"/>
  <c r="DS11"/>
  <c r="DT11"/>
  <c r="DU11"/>
  <c r="DV11"/>
  <c r="DS12"/>
  <c r="DT12"/>
  <c r="DU12"/>
  <c r="DV12"/>
  <c r="DS13"/>
  <c r="DT13"/>
  <c r="DU13"/>
  <c r="DV13"/>
  <c r="DS14"/>
  <c r="DT14"/>
  <c r="DU14"/>
  <c r="DV14"/>
  <c r="DS15"/>
  <c r="DT15"/>
  <c r="DU15"/>
  <c r="DV15"/>
  <c r="DS16"/>
  <c r="DT16"/>
  <c r="DU16"/>
  <c r="DV16"/>
  <c r="DS17"/>
  <c r="DT17"/>
  <c r="DU17"/>
  <c r="DV17"/>
  <c r="DS18"/>
  <c r="DT18"/>
  <c r="DU18"/>
  <c r="DV18"/>
  <c r="DS19"/>
  <c r="DT19"/>
  <c r="DU19"/>
  <c r="DV19"/>
  <c r="DS20"/>
  <c r="DT20"/>
  <c r="DU20"/>
  <c r="DV20"/>
  <c r="DS21"/>
  <c r="DT21"/>
  <c r="DU21"/>
  <c r="DV21"/>
  <c r="DS22"/>
  <c r="DT22"/>
  <c r="DU22"/>
  <c r="DV22"/>
  <c r="DS23"/>
  <c r="DT23"/>
  <c r="DU23"/>
  <c r="DV23"/>
  <c r="DS24"/>
  <c r="DT24"/>
  <c r="DU24"/>
  <c r="DV24"/>
  <c r="DS25"/>
  <c r="DT25"/>
  <c r="DU25"/>
  <c r="DV25"/>
  <c r="DS26"/>
  <c r="DT26"/>
  <c r="DU26"/>
  <c r="DV26"/>
  <c r="DS27"/>
  <c r="DT27"/>
  <c r="DU27"/>
  <c r="DV27"/>
  <c r="DS28"/>
  <c r="DT28"/>
  <c r="DU28"/>
  <c r="DV28"/>
  <c r="DS29"/>
  <c r="DT29"/>
  <c r="DU29"/>
  <c r="DV29"/>
  <c r="DS30"/>
  <c r="DT30"/>
  <c r="DU30"/>
  <c r="DV30"/>
  <c r="DS31"/>
  <c r="DT31"/>
  <c r="DU31"/>
  <c r="DV31"/>
  <c r="DS32"/>
  <c r="DT32"/>
  <c r="DU32"/>
  <c r="DV32"/>
  <c r="DS33"/>
  <c r="DT33"/>
  <c r="DU33"/>
  <c r="DV33"/>
  <c r="DS34"/>
  <c r="DT34"/>
  <c r="DU34"/>
  <c r="DV34"/>
  <c r="DS35"/>
  <c r="DT35"/>
  <c r="DU35"/>
  <c r="DV35"/>
  <c r="DS36"/>
  <c r="DT36"/>
  <c r="DU36"/>
  <c r="DV36"/>
  <c r="DS37"/>
  <c r="DT37"/>
  <c r="DU37"/>
  <c r="DV37"/>
  <c r="DS38"/>
  <c r="DT38"/>
  <c r="DU38"/>
  <c r="DV38"/>
  <c r="DS4"/>
  <c r="DT4"/>
  <c r="DU4"/>
  <c r="DV4"/>
  <c r="DR4"/>
  <c r="DC4"/>
  <c r="DB4"/>
  <c r="CO5"/>
  <c r="CP5"/>
  <c r="CQ5"/>
  <c r="CO6"/>
  <c r="CP6"/>
  <c r="CQ6"/>
  <c r="CO7"/>
  <c r="CP7"/>
  <c r="CQ7"/>
  <c r="CO8"/>
  <c r="CP8"/>
  <c r="CQ8"/>
  <c r="CO9"/>
  <c r="CP9"/>
  <c r="CQ9"/>
  <c r="CO10"/>
  <c r="CP10"/>
  <c r="CQ10"/>
  <c r="CO11"/>
  <c r="CP11"/>
  <c r="CQ11"/>
  <c r="CO12"/>
  <c r="CP12"/>
  <c r="CQ12"/>
  <c r="CO13"/>
  <c r="CP13"/>
  <c r="CQ13"/>
  <c r="CO14"/>
  <c r="CP14"/>
  <c r="CQ14"/>
  <c r="CO15"/>
  <c r="CP15"/>
  <c r="CQ15"/>
  <c r="CO16"/>
  <c r="CP16"/>
  <c r="CQ16"/>
  <c r="CO17"/>
  <c r="CP17"/>
  <c r="CQ17"/>
  <c r="CO18"/>
  <c r="CP18"/>
  <c r="CQ18"/>
  <c r="CO19"/>
  <c r="CP19"/>
  <c r="CQ19"/>
  <c r="CO20"/>
  <c r="CP20"/>
  <c r="CQ20"/>
  <c r="CO21"/>
  <c r="CP21"/>
  <c r="CQ21"/>
  <c r="CO22"/>
  <c r="CP22"/>
  <c r="CQ22"/>
  <c r="CO23"/>
  <c r="CP23"/>
  <c r="CQ23"/>
  <c r="CO24"/>
  <c r="CP24"/>
  <c r="CQ24"/>
  <c r="CO25"/>
  <c r="CP25"/>
  <c r="CQ25"/>
  <c r="CO26"/>
  <c r="CP26"/>
  <c r="CQ26"/>
  <c r="CO27"/>
  <c r="CP27"/>
  <c r="CQ27"/>
  <c r="CO28"/>
  <c r="CP28"/>
  <c r="CQ28"/>
  <c r="CO29"/>
  <c r="CP29"/>
  <c r="CQ29"/>
  <c r="CO30"/>
  <c r="CP30"/>
  <c r="CQ30"/>
  <c r="CO31"/>
  <c r="CP31"/>
  <c r="CQ31"/>
  <c r="CO32"/>
  <c r="CP32"/>
  <c r="CQ32"/>
  <c r="CO33"/>
  <c r="CP33"/>
  <c r="CQ33"/>
  <c r="CO34"/>
  <c r="CP34"/>
  <c r="CQ34"/>
  <c r="CO35"/>
  <c r="CP35"/>
  <c r="CQ35"/>
  <c r="CO36"/>
  <c r="CP36"/>
  <c r="CQ36"/>
  <c r="CO37"/>
  <c r="CP37"/>
  <c r="CQ37"/>
  <c r="CO38"/>
  <c r="CP38"/>
  <c r="CQ38"/>
  <c r="CP4"/>
  <c r="CQ4"/>
  <c r="CO4"/>
  <c r="CL5"/>
  <c r="CL6"/>
  <c r="CL7"/>
  <c r="CL8"/>
  <c r="CL9"/>
  <c r="CL10"/>
  <c r="CL11"/>
  <c r="CL12"/>
  <c r="CL13"/>
  <c r="CL14"/>
  <c r="CL15"/>
  <c r="CL16"/>
  <c r="CL17"/>
  <c r="CL18"/>
  <c r="CL19"/>
  <c r="CL20"/>
  <c r="CL21"/>
  <c r="CL22"/>
  <c r="CL23"/>
  <c r="CL24"/>
  <c r="CL25"/>
  <c r="CL26"/>
  <c r="CL27"/>
  <c r="CL28"/>
  <c r="CL29"/>
  <c r="CL30"/>
  <c r="CL31"/>
  <c r="CL32"/>
  <c r="CL33"/>
  <c r="CL34"/>
  <c r="CL35"/>
  <c r="CL36"/>
  <c r="CL37"/>
  <c r="CL38"/>
  <c r="CL4"/>
  <c r="BX5"/>
  <c r="BY5"/>
  <c r="CB5"/>
  <c r="CC5"/>
  <c r="CD5"/>
  <c r="CE5"/>
  <c r="CF5"/>
  <c r="CG5"/>
  <c r="CH5"/>
  <c r="CI5"/>
  <c r="CJ5"/>
  <c r="CK5"/>
  <c r="BX6"/>
  <c r="BY6"/>
  <c r="CB6"/>
  <c r="CC6"/>
  <c r="CD6"/>
  <c r="CE6"/>
  <c r="CF6"/>
  <c r="CG6"/>
  <c r="CH6"/>
  <c r="CI6"/>
  <c r="CJ6"/>
  <c r="CK6"/>
  <c r="BX7"/>
  <c r="BY7"/>
  <c r="CB7"/>
  <c r="CC7"/>
  <c r="CD7"/>
  <c r="CE7"/>
  <c r="CF7"/>
  <c r="CG7"/>
  <c r="CH7"/>
  <c r="CI7"/>
  <c r="CJ7"/>
  <c r="CK7"/>
  <c r="BX8"/>
  <c r="BY8"/>
  <c r="CB8"/>
  <c r="CC8"/>
  <c r="CD8"/>
  <c r="CE8"/>
  <c r="CF8"/>
  <c r="CG8"/>
  <c r="CH8"/>
  <c r="CI8"/>
  <c r="CJ8"/>
  <c r="CK8"/>
  <c r="BX9"/>
  <c r="BY9"/>
  <c r="CB9"/>
  <c r="CC9"/>
  <c r="CD9"/>
  <c r="CE9"/>
  <c r="CF9"/>
  <c r="CG9"/>
  <c r="CH9"/>
  <c r="CI9"/>
  <c r="CJ9"/>
  <c r="CK9"/>
  <c r="BX10"/>
  <c r="BY10"/>
  <c r="CB10"/>
  <c r="CC10"/>
  <c r="CD10"/>
  <c r="CE10"/>
  <c r="CF10"/>
  <c r="CG10"/>
  <c r="CH10"/>
  <c r="CI10"/>
  <c r="CJ10"/>
  <c r="CK10"/>
  <c r="BX11"/>
  <c r="BY11"/>
  <c r="CB11"/>
  <c r="CC11"/>
  <c r="CD11"/>
  <c r="CE11"/>
  <c r="CF11"/>
  <c r="CG11"/>
  <c r="CH11"/>
  <c r="CI11"/>
  <c r="CJ11"/>
  <c r="CK11"/>
  <c r="BX12"/>
  <c r="BY12"/>
  <c r="CB12"/>
  <c r="CC12"/>
  <c r="CD12"/>
  <c r="CE12"/>
  <c r="CF12"/>
  <c r="CG12"/>
  <c r="CH12"/>
  <c r="CI12"/>
  <c r="CJ12"/>
  <c r="CK12"/>
  <c r="BX13"/>
  <c r="BY13"/>
  <c r="CB13"/>
  <c r="CC13"/>
  <c r="CD13"/>
  <c r="CE13"/>
  <c r="CF13"/>
  <c r="CG13"/>
  <c r="CH13"/>
  <c r="CI13"/>
  <c r="CJ13"/>
  <c r="CK13"/>
  <c r="BX14"/>
  <c r="BY14"/>
  <c r="CB14"/>
  <c r="CC14"/>
  <c r="CD14"/>
  <c r="CE14"/>
  <c r="CF14"/>
  <c r="CG14"/>
  <c r="CH14"/>
  <c r="CI14"/>
  <c r="CJ14"/>
  <c r="CK14"/>
  <c r="BX15"/>
  <c r="BY15"/>
  <c r="CB15"/>
  <c r="CC15"/>
  <c r="CD15"/>
  <c r="CE15"/>
  <c r="CF15"/>
  <c r="CG15"/>
  <c r="CH15"/>
  <c r="CI15"/>
  <c r="CJ15"/>
  <c r="CK15"/>
  <c r="BX16"/>
  <c r="BY16"/>
  <c r="CB16"/>
  <c r="CC16"/>
  <c r="CD16"/>
  <c r="CE16"/>
  <c r="CF16"/>
  <c r="CG16"/>
  <c r="CH16"/>
  <c r="CI16"/>
  <c r="CJ16"/>
  <c r="CK16"/>
  <c r="BX17"/>
  <c r="BY17"/>
  <c r="CB17"/>
  <c r="CC17"/>
  <c r="CD17"/>
  <c r="CE17"/>
  <c r="CF17"/>
  <c r="CG17"/>
  <c r="CH17"/>
  <c r="CI17"/>
  <c r="CJ17"/>
  <c r="CK17"/>
  <c r="BX18"/>
  <c r="BY18"/>
  <c r="CB18"/>
  <c r="CC18"/>
  <c r="CD18"/>
  <c r="CE18"/>
  <c r="CF18"/>
  <c r="CG18"/>
  <c r="CH18"/>
  <c r="CI18"/>
  <c r="CJ18"/>
  <c r="CK18"/>
  <c r="BX19"/>
  <c r="BY19"/>
  <c r="CB19"/>
  <c r="CC19"/>
  <c r="CD19"/>
  <c r="CE19"/>
  <c r="CF19"/>
  <c r="CG19"/>
  <c r="CH19"/>
  <c r="CI19"/>
  <c r="CJ19"/>
  <c r="CK19"/>
  <c r="BX20"/>
  <c r="BY20"/>
  <c r="CB20"/>
  <c r="CC20"/>
  <c r="CD20"/>
  <c r="CE20"/>
  <c r="CF20"/>
  <c r="CG20"/>
  <c r="CH20"/>
  <c r="CI20"/>
  <c r="CJ20"/>
  <c r="CK20"/>
  <c r="BX21"/>
  <c r="BY21"/>
  <c r="CB21"/>
  <c r="CC21"/>
  <c r="CD21"/>
  <c r="CE21"/>
  <c r="CF21"/>
  <c r="CG21"/>
  <c r="CH21"/>
  <c r="CI21"/>
  <c r="CJ21"/>
  <c r="CK21"/>
  <c r="BX22"/>
  <c r="BY22"/>
  <c r="CB22"/>
  <c r="CC22"/>
  <c r="CD22"/>
  <c r="CE22"/>
  <c r="CF22"/>
  <c r="CG22"/>
  <c r="CH22"/>
  <c r="CI22"/>
  <c r="CJ22"/>
  <c r="CK22"/>
  <c r="BX23"/>
  <c r="BY23"/>
  <c r="CB23"/>
  <c r="CC23"/>
  <c r="CD23"/>
  <c r="CE23"/>
  <c r="CF23"/>
  <c r="CG23"/>
  <c r="CH23"/>
  <c r="CI23"/>
  <c r="CJ23"/>
  <c r="CK23"/>
  <c r="BX24"/>
  <c r="BY24"/>
  <c r="CB24"/>
  <c r="CC24"/>
  <c r="CD24"/>
  <c r="CE24"/>
  <c r="CF24"/>
  <c r="CG24"/>
  <c r="CH24"/>
  <c r="CI24"/>
  <c r="CJ24"/>
  <c r="CK24"/>
  <c r="BX25"/>
  <c r="BY25"/>
  <c r="CB25"/>
  <c r="CC25"/>
  <c r="CD25"/>
  <c r="CE25"/>
  <c r="CF25"/>
  <c r="CG25"/>
  <c r="CH25"/>
  <c r="CI25"/>
  <c r="CJ25"/>
  <c r="CK25"/>
  <c r="BX26"/>
  <c r="BY26"/>
  <c r="CB26"/>
  <c r="CC26"/>
  <c r="CD26"/>
  <c r="CE26"/>
  <c r="CF26"/>
  <c r="CG26"/>
  <c r="CH26"/>
  <c r="CI26"/>
  <c r="CJ26"/>
  <c r="CK26"/>
  <c r="BX27"/>
  <c r="BY27"/>
  <c r="CB27"/>
  <c r="CC27"/>
  <c r="CD27"/>
  <c r="CE27"/>
  <c r="CF27"/>
  <c r="CG27"/>
  <c r="CH27"/>
  <c r="CI27"/>
  <c r="CJ27"/>
  <c r="CK27"/>
  <c r="BX28"/>
  <c r="BY28"/>
  <c r="CB28"/>
  <c r="CC28"/>
  <c r="CD28"/>
  <c r="CE28"/>
  <c r="CF28"/>
  <c r="CG28"/>
  <c r="CH28"/>
  <c r="CI28"/>
  <c r="CJ28"/>
  <c r="CK28"/>
  <c r="BX29"/>
  <c r="BY29"/>
  <c r="CB29"/>
  <c r="CC29"/>
  <c r="CD29"/>
  <c r="CE29"/>
  <c r="CF29"/>
  <c r="CG29"/>
  <c r="CH29"/>
  <c r="CI29"/>
  <c r="CJ29"/>
  <c r="CK29"/>
  <c r="BX30"/>
  <c r="BY30"/>
  <c r="CB30"/>
  <c r="CC30"/>
  <c r="CD30"/>
  <c r="CE30"/>
  <c r="CF30"/>
  <c r="CG30"/>
  <c r="CH30"/>
  <c r="CI30"/>
  <c r="CJ30"/>
  <c r="CK30"/>
  <c r="BX31"/>
  <c r="BY31"/>
  <c r="CB31"/>
  <c r="CC31"/>
  <c r="CD31"/>
  <c r="CE31"/>
  <c r="CF31"/>
  <c r="CG31"/>
  <c r="CH31"/>
  <c r="CI31"/>
  <c r="CJ31"/>
  <c r="CK31"/>
  <c r="BX32"/>
  <c r="BY32"/>
  <c r="CB32"/>
  <c r="CC32"/>
  <c r="CD32"/>
  <c r="CE32"/>
  <c r="CF32"/>
  <c r="CG32"/>
  <c r="CH32"/>
  <c r="CI32"/>
  <c r="CJ32"/>
  <c r="CK32"/>
  <c r="BX33"/>
  <c r="BY33"/>
  <c r="CB33"/>
  <c r="CC33"/>
  <c r="CD33"/>
  <c r="CE33"/>
  <c r="CF33"/>
  <c r="CG33"/>
  <c r="CH33"/>
  <c r="CI33"/>
  <c r="CJ33"/>
  <c r="CK33"/>
  <c r="BX34"/>
  <c r="BY34"/>
  <c r="CB34"/>
  <c r="CC34"/>
  <c r="CD34"/>
  <c r="CE34"/>
  <c r="CF34"/>
  <c r="CG34"/>
  <c r="CH34"/>
  <c r="CI34"/>
  <c r="CJ34"/>
  <c r="CK34"/>
  <c r="BX35"/>
  <c r="BY35"/>
  <c r="CB35"/>
  <c r="CC35"/>
  <c r="CD35"/>
  <c r="CE35"/>
  <c r="CF35"/>
  <c r="CG35"/>
  <c r="CH35"/>
  <c r="CI35"/>
  <c r="CJ35"/>
  <c r="CK35"/>
  <c r="BX36"/>
  <c r="BY36"/>
  <c r="CB36"/>
  <c r="CC36"/>
  <c r="CD36"/>
  <c r="CE36"/>
  <c r="CF36"/>
  <c r="CG36"/>
  <c r="CH36"/>
  <c r="CI36"/>
  <c r="CJ36"/>
  <c r="CK36"/>
  <c r="BX37"/>
  <c r="BY37"/>
  <c r="CB37"/>
  <c r="CC37"/>
  <c r="CD37"/>
  <c r="CE37"/>
  <c r="CF37"/>
  <c r="CG37"/>
  <c r="CH37"/>
  <c r="CI37"/>
  <c r="CJ37"/>
  <c r="CK37"/>
  <c r="BX38"/>
  <c r="BY38"/>
  <c r="CB38"/>
  <c r="CC38"/>
  <c r="CD38"/>
  <c r="CE38"/>
  <c r="CF38"/>
  <c r="CG38"/>
  <c r="CH38"/>
  <c r="CI38"/>
  <c r="CJ38"/>
  <c r="CK38"/>
  <c r="BY4"/>
  <c r="CB4"/>
  <c r="CC4"/>
  <c r="CD4"/>
  <c r="CE4"/>
  <c r="CF4"/>
  <c r="CG4"/>
  <c r="CH4"/>
  <c r="CI4"/>
  <c r="CJ4"/>
  <c r="CK4"/>
  <c r="BX4"/>
  <c r="BI5"/>
  <c r="BJ5"/>
  <c r="BK5"/>
  <c r="BL5"/>
  <c r="BM5"/>
  <c r="BN5"/>
  <c r="BO5"/>
  <c r="BP5"/>
  <c r="BQ5"/>
  <c r="BR5"/>
  <c r="BS5"/>
  <c r="BT5"/>
  <c r="BU5"/>
  <c r="BI6"/>
  <c r="BJ6"/>
  <c r="BK6"/>
  <c r="BL6"/>
  <c r="BM6"/>
  <c r="BN6"/>
  <c r="BO6"/>
  <c r="BP6"/>
  <c r="BQ6"/>
  <c r="BR6"/>
  <c r="BS6"/>
  <c r="BT6"/>
  <c r="BU6"/>
  <c r="BI7"/>
  <c r="BJ7"/>
  <c r="BK7"/>
  <c r="BL7"/>
  <c r="BM7"/>
  <c r="BN7"/>
  <c r="BO7"/>
  <c r="BP7"/>
  <c r="BQ7"/>
  <c r="BR7"/>
  <c r="BS7"/>
  <c r="BT7"/>
  <c r="BU7"/>
  <c r="BI8"/>
  <c r="BJ8"/>
  <c r="BK8"/>
  <c r="BL8"/>
  <c r="BM8"/>
  <c r="BN8"/>
  <c r="BO8"/>
  <c r="BP8"/>
  <c r="BQ8"/>
  <c r="BR8"/>
  <c r="BS8"/>
  <c r="BT8"/>
  <c r="BU8"/>
  <c r="BI9"/>
  <c r="BJ9"/>
  <c r="BK9"/>
  <c r="BL9"/>
  <c r="BM9"/>
  <c r="BN9"/>
  <c r="BO9"/>
  <c r="BP9"/>
  <c r="BQ9"/>
  <c r="BR9"/>
  <c r="BS9"/>
  <c r="BT9"/>
  <c r="BU9"/>
  <c r="BI10"/>
  <c r="BJ10"/>
  <c r="BK10"/>
  <c r="BL10"/>
  <c r="BM10"/>
  <c r="BN10"/>
  <c r="BO10"/>
  <c r="BP10"/>
  <c r="BQ10"/>
  <c r="BR10"/>
  <c r="BS10"/>
  <c r="BT10"/>
  <c r="BU10"/>
  <c r="BI11"/>
  <c r="BJ11"/>
  <c r="BK11"/>
  <c r="BL11"/>
  <c r="BM11"/>
  <c r="BN11"/>
  <c r="BO11"/>
  <c r="BP11"/>
  <c r="BQ11"/>
  <c r="BR11"/>
  <c r="BS11"/>
  <c r="BT11"/>
  <c r="BU11"/>
  <c r="BI12"/>
  <c r="BJ12"/>
  <c r="BK12"/>
  <c r="BL12"/>
  <c r="BM12"/>
  <c r="BN12"/>
  <c r="BO12"/>
  <c r="BP12"/>
  <c r="BQ12"/>
  <c r="BR12"/>
  <c r="BS12"/>
  <c r="BT12"/>
  <c r="BU12"/>
  <c r="BI13"/>
  <c r="BJ13"/>
  <c r="BK13"/>
  <c r="BL13"/>
  <c r="BM13"/>
  <c r="BN13"/>
  <c r="BO13"/>
  <c r="BP13"/>
  <c r="BQ13"/>
  <c r="BR13"/>
  <c r="BS13"/>
  <c r="BT13"/>
  <c r="BU13"/>
  <c r="BI14"/>
  <c r="BJ14"/>
  <c r="BK14"/>
  <c r="BL14"/>
  <c r="BM14"/>
  <c r="BN14"/>
  <c r="BO14"/>
  <c r="BP14"/>
  <c r="BQ14"/>
  <c r="BR14"/>
  <c r="BS14"/>
  <c r="BT14"/>
  <c r="BU14"/>
  <c r="BI15"/>
  <c r="BJ15"/>
  <c r="BK15"/>
  <c r="BL15"/>
  <c r="BM15"/>
  <c r="BN15"/>
  <c r="BO15"/>
  <c r="BP15"/>
  <c r="BQ15"/>
  <c r="BR15"/>
  <c r="BS15"/>
  <c r="BT15"/>
  <c r="BU15"/>
  <c r="BI16"/>
  <c r="BJ16"/>
  <c r="BK16"/>
  <c r="BL16"/>
  <c r="BM16"/>
  <c r="BN16"/>
  <c r="BO16"/>
  <c r="BP16"/>
  <c r="BQ16"/>
  <c r="BR16"/>
  <c r="BS16"/>
  <c r="BT16"/>
  <c r="BU16"/>
  <c r="BI17"/>
  <c r="BJ17"/>
  <c r="BK17"/>
  <c r="BL17"/>
  <c r="BM17"/>
  <c r="BN17"/>
  <c r="BO17"/>
  <c r="BP17"/>
  <c r="BQ17"/>
  <c r="BR17"/>
  <c r="BS17"/>
  <c r="BT17"/>
  <c r="BU17"/>
  <c r="BI18"/>
  <c r="BJ18"/>
  <c r="BK18"/>
  <c r="BL18"/>
  <c r="BM18"/>
  <c r="BN18"/>
  <c r="BO18"/>
  <c r="BP18"/>
  <c r="BQ18"/>
  <c r="BR18"/>
  <c r="BS18"/>
  <c r="BT18"/>
  <c r="BU18"/>
  <c r="BI19"/>
  <c r="BJ19"/>
  <c r="BK19"/>
  <c r="BL19"/>
  <c r="BM19"/>
  <c r="BN19"/>
  <c r="BO19"/>
  <c r="BP19"/>
  <c r="BQ19"/>
  <c r="BR19"/>
  <c r="BS19"/>
  <c r="BT19"/>
  <c r="BU19"/>
  <c r="BI20"/>
  <c r="BJ20"/>
  <c r="BK20"/>
  <c r="BL20"/>
  <c r="BM20"/>
  <c r="BN20"/>
  <c r="BO20"/>
  <c r="BP20"/>
  <c r="BQ20"/>
  <c r="BR20"/>
  <c r="BS20"/>
  <c r="BT20"/>
  <c r="BU20"/>
  <c r="BI21"/>
  <c r="BJ21"/>
  <c r="BK21"/>
  <c r="BL21"/>
  <c r="BM21"/>
  <c r="BN21"/>
  <c r="BO21"/>
  <c r="BP21"/>
  <c r="BQ21"/>
  <c r="BR21"/>
  <c r="BS21"/>
  <c r="BT21"/>
  <c r="BU21"/>
  <c r="BI22"/>
  <c r="BJ22"/>
  <c r="BK22"/>
  <c r="BL22"/>
  <c r="BM22"/>
  <c r="BN22"/>
  <c r="BO22"/>
  <c r="BP22"/>
  <c r="BQ22"/>
  <c r="BR22"/>
  <c r="BS22"/>
  <c r="BT22"/>
  <c r="BU22"/>
  <c r="BI23"/>
  <c r="BJ23"/>
  <c r="BK23"/>
  <c r="BL23"/>
  <c r="BM23"/>
  <c r="BN23"/>
  <c r="BO23"/>
  <c r="BP23"/>
  <c r="BQ23"/>
  <c r="BR23"/>
  <c r="BS23"/>
  <c r="BT23"/>
  <c r="BU23"/>
  <c r="BI24"/>
  <c r="BJ24"/>
  <c r="BK24"/>
  <c r="BL24"/>
  <c r="BM24"/>
  <c r="BN24"/>
  <c r="BO24"/>
  <c r="BP24"/>
  <c r="BQ24"/>
  <c r="BR24"/>
  <c r="BS24"/>
  <c r="BT24"/>
  <c r="BU24"/>
  <c r="BI25"/>
  <c r="BJ25"/>
  <c r="BK25"/>
  <c r="BL25"/>
  <c r="BM25"/>
  <c r="BN25"/>
  <c r="BO25"/>
  <c r="BP25"/>
  <c r="BQ25"/>
  <c r="BR25"/>
  <c r="BS25"/>
  <c r="BT25"/>
  <c r="BU25"/>
  <c r="BI26"/>
  <c r="BJ26"/>
  <c r="BK26"/>
  <c r="BL26"/>
  <c r="BM26"/>
  <c r="BN26"/>
  <c r="BO26"/>
  <c r="BP26"/>
  <c r="BQ26"/>
  <c r="BR26"/>
  <c r="BS26"/>
  <c r="BT26"/>
  <c r="BU26"/>
  <c r="BI27"/>
  <c r="BJ27"/>
  <c r="BK27"/>
  <c r="BL27"/>
  <c r="BM27"/>
  <c r="BN27"/>
  <c r="BO27"/>
  <c r="BP27"/>
  <c r="BQ27"/>
  <c r="BR27"/>
  <c r="BS27"/>
  <c r="BT27"/>
  <c r="BU27"/>
  <c r="BI28"/>
  <c r="BJ28"/>
  <c r="BK28"/>
  <c r="BL28"/>
  <c r="BM28"/>
  <c r="BN28"/>
  <c r="BO28"/>
  <c r="BP28"/>
  <c r="BQ28"/>
  <c r="BR28"/>
  <c r="BS28"/>
  <c r="BT28"/>
  <c r="BU28"/>
  <c r="BI29"/>
  <c r="BJ29"/>
  <c r="BK29"/>
  <c r="BL29"/>
  <c r="BM29"/>
  <c r="BN29"/>
  <c r="BO29"/>
  <c r="BP29"/>
  <c r="BQ29"/>
  <c r="BR29"/>
  <c r="BS29"/>
  <c r="BT29"/>
  <c r="BU29"/>
  <c r="BI30"/>
  <c r="BJ30"/>
  <c r="BK30"/>
  <c r="BL30"/>
  <c r="BM30"/>
  <c r="BN30"/>
  <c r="BO30"/>
  <c r="BP30"/>
  <c r="BQ30"/>
  <c r="BR30"/>
  <c r="BS30"/>
  <c r="BT30"/>
  <c r="BU30"/>
  <c r="BI31"/>
  <c r="BJ31"/>
  <c r="BK31"/>
  <c r="BL31"/>
  <c r="BM31"/>
  <c r="BN31"/>
  <c r="BO31"/>
  <c r="BP31"/>
  <c r="BQ31"/>
  <c r="BR31"/>
  <c r="BS31"/>
  <c r="BT31"/>
  <c r="BU31"/>
  <c r="BI32"/>
  <c r="BJ32"/>
  <c r="BK32"/>
  <c r="BL32"/>
  <c r="BM32"/>
  <c r="BN32"/>
  <c r="BO32"/>
  <c r="BP32"/>
  <c r="BQ32"/>
  <c r="BR32"/>
  <c r="BS32"/>
  <c r="BT32"/>
  <c r="BU32"/>
  <c r="BI33"/>
  <c r="BJ33"/>
  <c r="BK33"/>
  <c r="BL33"/>
  <c r="BM33"/>
  <c r="BN33"/>
  <c r="BO33"/>
  <c r="BP33"/>
  <c r="BQ33"/>
  <c r="BR33"/>
  <c r="BS33"/>
  <c r="BT33"/>
  <c r="BU33"/>
  <c r="BI34"/>
  <c r="BJ34"/>
  <c r="BK34"/>
  <c r="BL34"/>
  <c r="BM34"/>
  <c r="BN34"/>
  <c r="BO34"/>
  <c r="BP34"/>
  <c r="BQ34"/>
  <c r="BR34"/>
  <c r="BS34"/>
  <c r="BT34"/>
  <c r="BU34"/>
  <c r="BI35"/>
  <c r="BJ35"/>
  <c r="BK35"/>
  <c r="BL35"/>
  <c r="BM35"/>
  <c r="BN35"/>
  <c r="BO35"/>
  <c r="BP35"/>
  <c r="BQ35"/>
  <c r="BR35"/>
  <c r="BS35"/>
  <c r="BT35"/>
  <c r="BU35"/>
  <c r="BI36"/>
  <c r="BJ36"/>
  <c r="BK36"/>
  <c r="BL36"/>
  <c r="BM36"/>
  <c r="BN36"/>
  <c r="BO36"/>
  <c r="BP36"/>
  <c r="BQ36"/>
  <c r="BR36"/>
  <c r="BS36"/>
  <c r="BT36"/>
  <c r="BU36"/>
  <c r="BI37"/>
  <c r="BJ37"/>
  <c r="BK37"/>
  <c r="BL37"/>
  <c r="BM37"/>
  <c r="BN37"/>
  <c r="BO37"/>
  <c r="BP37"/>
  <c r="BQ37"/>
  <c r="BR37"/>
  <c r="BS37"/>
  <c r="BT37"/>
  <c r="BU37"/>
  <c r="BI38"/>
  <c r="BJ38"/>
  <c r="BK38"/>
  <c r="BL38"/>
  <c r="BM38"/>
  <c r="BN38"/>
  <c r="BO38"/>
  <c r="BP38"/>
  <c r="BQ38"/>
  <c r="BR38"/>
  <c r="BS38"/>
  <c r="BT38"/>
  <c r="BU38"/>
  <c r="BJ4"/>
  <c r="BK4"/>
  <c r="BL4"/>
  <c r="BM4"/>
  <c r="BN4"/>
  <c r="BO4"/>
  <c r="BP4"/>
  <c r="BQ4"/>
  <c r="BR4"/>
  <c r="BS4"/>
  <c r="BT4"/>
  <c r="BU4"/>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V5"/>
  <c r="AW5"/>
  <c r="AX5"/>
  <c r="AY5"/>
  <c r="AZ5"/>
  <c r="BA5"/>
  <c r="BB5"/>
  <c r="BC5"/>
  <c r="BE5"/>
  <c r="AV6"/>
  <c r="AW6"/>
  <c r="AX6"/>
  <c r="AY6"/>
  <c r="AZ6"/>
  <c r="BA6"/>
  <c r="BB6"/>
  <c r="BC6"/>
  <c r="BE6"/>
  <c r="AV7"/>
  <c r="AW7"/>
  <c r="AX7"/>
  <c r="AY7"/>
  <c r="AZ7"/>
  <c r="BA7"/>
  <c r="BB7"/>
  <c r="BC7"/>
  <c r="BE7"/>
  <c r="AV8"/>
  <c r="AW8"/>
  <c r="AX8"/>
  <c r="AY8"/>
  <c r="AZ8"/>
  <c r="BA8"/>
  <c r="BB8"/>
  <c r="BC8"/>
  <c r="BE8"/>
  <c r="AV9"/>
  <c r="AW9"/>
  <c r="AX9"/>
  <c r="AY9"/>
  <c r="AZ9"/>
  <c r="BA9"/>
  <c r="BB9"/>
  <c r="BC9"/>
  <c r="BE9"/>
  <c r="AV10"/>
  <c r="AW10"/>
  <c r="AX10"/>
  <c r="AY10"/>
  <c r="AZ10"/>
  <c r="BA10"/>
  <c r="BB10"/>
  <c r="BC10"/>
  <c r="BE10"/>
  <c r="AV11"/>
  <c r="AW11"/>
  <c r="AX11"/>
  <c r="AY11"/>
  <c r="AZ11"/>
  <c r="BA11"/>
  <c r="BB11"/>
  <c r="BC11"/>
  <c r="BE11"/>
  <c r="AV12"/>
  <c r="AW12"/>
  <c r="AX12"/>
  <c r="AY12"/>
  <c r="AZ12"/>
  <c r="BA12"/>
  <c r="BB12"/>
  <c r="BC12"/>
  <c r="BE12"/>
  <c r="AV13"/>
  <c r="AW13"/>
  <c r="AX13"/>
  <c r="AY13"/>
  <c r="AZ13"/>
  <c r="BA13"/>
  <c r="BB13"/>
  <c r="BC13"/>
  <c r="BE13"/>
  <c r="AV14"/>
  <c r="AW14"/>
  <c r="AX14"/>
  <c r="AY14"/>
  <c r="AZ14"/>
  <c r="BA14"/>
  <c r="BB14"/>
  <c r="BC14"/>
  <c r="BE14"/>
  <c r="AV15"/>
  <c r="AW15"/>
  <c r="AX15"/>
  <c r="AY15"/>
  <c r="AZ15"/>
  <c r="BA15"/>
  <c r="BB15"/>
  <c r="BC15"/>
  <c r="BE15"/>
  <c r="AV16"/>
  <c r="AW16"/>
  <c r="AX16"/>
  <c r="AY16"/>
  <c r="AZ16"/>
  <c r="BA16"/>
  <c r="BB16"/>
  <c r="BC16"/>
  <c r="BE16"/>
  <c r="AV17"/>
  <c r="AW17"/>
  <c r="AX17"/>
  <c r="AY17"/>
  <c r="AZ17"/>
  <c r="BA17"/>
  <c r="BB17"/>
  <c r="BC17"/>
  <c r="BE17"/>
  <c r="AV18"/>
  <c r="AW18"/>
  <c r="AX18"/>
  <c r="AY18"/>
  <c r="AZ18"/>
  <c r="BA18"/>
  <c r="BB18"/>
  <c r="BC18"/>
  <c r="BE18"/>
  <c r="AV19"/>
  <c r="AW19"/>
  <c r="AX19"/>
  <c r="AY19"/>
  <c r="AZ19"/>
  <c r="BA19"/>
  <c r="BB19"/>
  <c r="BC19"/>
  <c r="BE19"/>
  <c r="AV20"/>
  <c r="AW20"/>
  <c r="AX20"/>
  <c r="AY20"/>
  <c r="AZ20"/>
  <c r="BA20"/>
  <c r="BB20"/>
  <c r="BC20"/>
  <c r="BE20"/>
  <c r="AV21"/>
  <c r="AW21"/>
  <c r="AX21"/>
  <c r="AY21"/>
  <c r="AZ21"/>
  <c r="BA21"/>
  <c r="BB21"/>
  <c r="BC21"/>
  <c r="BE21"/>
  <c r="AV22"/>
  <c r="AW22"/>
  <c r="AX22"/>
  <c r="AY22"/>
  <c r="AZ22"/>
  <c r="BA22"/>
  <c r="BB22"/>
  <c r="BC22"/>
  <c r="BE22"/>
  <c r="AV23"/>
  <c r="AW23"/>
  <c r="AX23"/>
  <c r="AY23"/>
  <c r="AZ23"/>
  <c r="BA23"/>
  <c r="BB23"/>
  <c r="BC23"/>
  <c r="BE23"/>
  <c r="AV24"/>
  <c r="AW24"/>
  <c r="AX24"/>
  <c r="AY24"/>
  <c r="AZ24"/>
  <c r="BA24"/>
  <c r="BB24"/>
  <c r="BC24"/>
  <c r="BE24"/>
  <c r="AV25"/>
  <c r="AW25"/>
  <c r="AX25"/>
  <c r="AY25"/>
  <c r="AZ25"/>
  <c r="BA25"/>
  <c r="BB25"/>
  <c r="BC25"/>
  <c r="BE25"/>
  <c r="AV26"/>
  <c r="AW26"/>
  <c r="AX26"/>
  <c r="AY26"/>
  <c r="AZ26"/>
  <c r="BA26"/>
  <c r="BB26"/>
  <c r="BC26"/>
  <c r="BE26"/>
  <c r="AV27"/>
  <c r="AW27"/>
  <c r="AX27"/>
  <c r="AY27"/>
  <c r="AZ27"/>
  <c r="BA27"/>
  <c r="BB27"/>
  <c r="BC27"/>
  <c r="BE27"/>
  <c r="AV28"/>
  <c r="AW28"/>
  <c r="AX28"/>
  <c r="AY28"/>
  <c r="AZ28"/>
  <c r="BA28"/>
  <c r="BB28"/>
  <c r="BC28"/>
  <c r="BE28"/>
  <c r="AV29"/>
  <c r="AW29"/>
  <c r="AX29"/>
  <c r="AY29"/>
  <c r="AZ29"/>
  <c r="BA29"/>
  <c r="BB29"/>
  <c r="BC29"/>
  <c r="BE29"/>
  <c r="AV30"/>
  <c r="AW30"/>
  <c r="AX30"/>
  <c r="AY30"/>
  <c r="AZ30"/>
  <c r="BA30"/>
  <c r="BB30"/>
  <c r="BC30"/>
  <c r="BE30"/>
  <c r="AV31"/>
  <c r="AW31"/>
  <c r="AX31"/>
  <c r="AY31"/>
  <c r="AZ31"/>
  <c r="BA31"/>
  <c r="BB31"/>
  <c r="BC31"/>
  <c r="BE31"/>
  <c r="AV32"/>
  <c r="AW32"/>
  <c r="AX32"/>
  <c r="AY32"/>
  <c r="AZ32"/>
  <c r="BA32"/>
  <c r="BB32"/>
  <c r="BC32"/>
  <c r="BE32"/>
  <c r="AV33"/>
  <c r="AW33"/>
  <c r="AX33"/>
  <c r="AY33"/>
  <c r="AZ33"/>
  <c r="BA33"/>
  <c r="BB33"/>
  <c r="BC33"/>
  <c r="BE33"/>
  <c r="AV34"/>
  <c r="AW34"/>
  <c r="AX34"/>
  <c r="AY34"/>
  <c r="AZ34"/>
  <c r="BA34"/>
  <c r="BB34"/>
  <c r="BC34"/>
  <c r="BE34"/>
  <c r="AV35"/>
  <c r="AW35"/>
  <c r="AX35"/>
  <c r="AY35"/>
  <c r="AZ35"/>
  <c r="BA35"/>
  <c r="BB35"/>
  <c r="BC35"/>
  <c r="BE35"/>
  <c r="AV36"/>
  <c r="AW36"/>
  <c r="AX36"/>
  <c r="AY36"/>
  <c r="AZ36"/>
  <c r="BA36"/>
  <c r="BB36"/>
  <c r="BC36"/>
  <c r="BE36"/>
  <c r="AV37"/>
  <c r="AW37"/>
  <c r="AX37"/>
  <c r="AY37"/>
  <c r="AZ37"/>
  <c r="BA37"/>
  <c r="BB37"/>
  <c r="BC37"/>
  <c r="BE37"/>
  <c r="AV38"/>
  <c r="AW38"/>
  <c r="AX38"/>
  <c r="AY38"/>
  <c r="AZ38"/>
  <c r="BA38"/>
  <c r="BB38"/>
  <c r="BC38"/>
  <c r="BE38"/>
  <c r="AV4"/>
  <c r="AW4"/>
  <c r="AX4"/>
  <c r="AY4"/>
  <c r="AZ4"/>
  <c r="BA4"/>
  <c r="BB4"/>
  <c r="BC4"/>
  <c r="BD4"/>
  <c r="BE4"/>
  <c r="AU4"/>
  <c r="AQ5"/>
  <c r="AR5"/>
  <c r="AQ6"/>
  <c r="AR6"/>
  <c r="AQ7"/>
  <c r="AR7"/>
  <c r="AQ8"/>
  <c r="AR8"/>
  <c r="AQ9"/>
  <c r="AR9"/>
  <c r="AQ10"/>
  <c r="AR10"/>
  <c r="AQ11"/>
  <c r="AR11"/>
  <c r="AQ12"/>
  <c r="AR12"/>
  <c r="AQ13"/>
  <c r="AR13"/>
  <c r="AQ14"/>
  <c r="AR14"/>
  <c r="AQ15"/>
  <c r="AR15"/>
  <c r="AQ16"/>
  <c r="AR16"/>
  <c r="AQ17"/>
  <c r="AR17"/>
  <c r="AQ18"/>
  <c r="AR18"/>
  <c r="AQ19"/>
  <c r="AR19"/>
  <c r="AQ20"/>
  <c r="AR20"/>
  <c r="AQ21"/>
  <c r="AR21"/>
  <c r="AQ22"/>
  <c r="AR22"/>
  <c r="AQ23"/>
  <c r="AR23"/>
  <c r="AQ24"/>
  <c r="AR24"/>
  <c r="AQ25"/>
  <c r="AR25"/>
  <c r="AQ26"/>
  <c r="AR26"/>
  <c r="AQ27"/>
  <c r="AR27"/>
  <c r="AQ28"/>
  <c r="AR28"/>
  <c r="AQ29"/>
  <c r="AR29"/>
  <c r="AQ30"/>
  <c r="AR30"/>
  <c r="AQ31"/>
  <c r="AR31"/>
  <c r="AQ32"/>
  <c r="AR32"/>
  <c r="AQ33"/>
  <c r="AR33"/>
  <c r="AQ34"/>
  <c r="AR34"/>
  <c r="AQ35"/>
  <c r="AR35"/>
  <c r="AQ36"/>
  <c r="AR36"/>
  <c r="AQ37"/>
  <c r="AR37"/>
  <c r="AQ38"/>
  <c r="AR38"/>
  <c r="AQ4"/>
  <c r="AR4"/>
  <c r="AN5"/>
  <c r="AO5"/>
  <c r="AP5"/>
  <c r="AN6"/>
  <c r="AO6"/>
  <c r="AP6"/>
  <c r="AN7"/>
  <c r="AO7"/>
  <c r="AP7"/>
  <c r="AN8"/>
  <c r="AO8"/>
  <c r="AP8"/>
  <c r="AN9"/>
  <c r="AO9"/>
  <c r="AP9"/>
  <c r="AN10"/>
  <c r="AO10"/>
  <c r="AP10"/>
  <c r="AN11"/>
  <c r="AO11"/>
  <c r="AP11"/>
  <c r="AN12"/>
  <c r="AO12"/>
  <c r="AP12"/>
  <c r="AN13"/>
  <c r="AO13"/>
  <c r="AP13"/>
  <c r="AN14"/>
  <c r="AO14"/>
  <c r="AP14"/>
  <c r="AN15"/>
  <c r="AO15"/>
  <c r="AP15"/>
  <c r="AN16"/>
  <c r="AO16"/>
  <c r="AP16"/>
  <c r="AN17"/>
  <c r="AO17"/>
  <c r="AP17"/>
  <c r="AN18"/>
  <c r="AO18"/>
  <c r="AP18"/>
  <c r="AN19"/>
  <c r="AO19"/>
  <c r="AP19"/>
  <c r="AN20"/>
  <c r="AO20"/>
  <c r="AP20"/>
  <c r="AN21"/>
  <c r="AO21"/>
  <c r="AP21"/>
  <c r="AN22"/>
  <c r="AO22"/>
  <c r="AP22"/>
  <c r="AN23"/>
  <c r="AO23"/>
  <c r="AP23"/>
  <c r="AN24"/>
  <c r="AO24"/>
  <c r="AP24"/>
  <c r="AN25"/>
  <c r="AO25"/>
  <c r="AP25"/>
  <c r="AN26"/>
  <c r="AO26"/>
  <c r="AP26"/>
  <c r="AN27"/>
  <c r="AO27"/>
  <c r="AP27"/>
  <c r="AN28"/>
  <c r="AO28"/>
  <c r="AP28"/>
  <c r="AN29"/>
  <c r="AO29"/>
  <c r="AP29"/>
  <c r="AN30"/>
  <c r="AO30"/>
  <c r="AP30"/>
  <c r="AN31"/>
  <c r="AO31"/>
  <c r="AP31"/>
  <c r="AN32"/>
  <c r="AO32"/>
  <c r="AP32"/>
  <c r="AN33"/>
  <c r="AO33"/>
  <c r="AP33"/>
  <c r="AN34"/>
  <c r="AO34"/>
  <c r="AP34"/>
  <c r="AN35"/>
  <c r="AO35"/>
  <c r="AP35"/>
  <c r="AN36"/>
  <c r="AO36"/>
  <c r="AP36"/>
  <c r="AN37"/>
  <c r="AO37"/>
  <c r="AP37"/>
  <c r="AN38"/>
  <c r="AO38"/>
  <c r="AP38"/>
  <c r="AO4"/>
  <c r="AP4"/>
  <c r="AN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B5"/>
  <c r="AC5"/>
  <c r="AD5"/>
  <c r="AE5"/>
  <c r="AF5"/>
  <c r="AG5"/>
  <c r="AH5"/>
  <c r="AB6"/>
  <c r="AC6"/>
  <c r="AD6"/>
  <c r="AE6"/>
  <c r="AF6"/>
  <c r="AG6"/>
  <c r="AH6"/>
  <c r="AB7"/>
  <c r="AC7"/>
  <c r="AD7"/>
  <c r="AE7"/>
  <c r="AF7"/>
  <c r="AG7"/>
  <c r="AH7"/>
  <c r="AB8"/>
  <c r="AC8"/>
  <c r="AD8"/>
  <c r="AE8"/>
  <c r="AF8"/>
  <c r="AG8"/>
  <c r="AH8"/>
  <c r="AB9"/>
  <c r="AC9"/>
  <c r="AD9"/>
  <c r="AE9"/>
  <c r="AF9"/>
  <c r="AG9"/>
  <c r="AH9"/>
  <c r="AB10"/>
  <c r="AC10"/>
  <c r="AD10"/>
  <c r="AE10"/>
  <c r="AF10"/>
  <c r="AG10"/>
  <c r="AH10"/>
  <c r="AB11"/>
  <c r="AC11"/>
  <c r="AD11"/>
  <c r="AE11"/>
  <c r="AF11"/>
  <c r="AG11"/>
  <c r="AH11"/>
  <c r="AB12"/>
  <c r="AC12"/>
  <c r="AD12"/>
  <c r="AE12"/>
  <c r="AF12"/>
  <c r="AG12"/>
  <c r="AH12"/>
  <c r="AB13"/>
  <c r="AC13"/>
  <c r="AD13"/>
  <c r="AE13"/>
  <c r="AF13"/>
  <c r="AG13"/>
  <c r="AH13"/>
  <c r="AB14"/>
  <c r="AC14"/>
  <c r="AD14"/>
  <c r="AE14"/>
  <c r="AF14"/>
  <c r="AG14"/>
  <c r="AH14"/>
  <c r="AB15"/>
  <c r="AC15"/>
  <c r="AD15"/>
  <c r="AE15"/>
  <c r="AF15"/>
  <c r="AG15"/>
  <c r="AH15"/>
  <c r="AB16"/>
  <c r="AC16"/>
  <c r="AD16"/>
  <c r="AE16"/>
  <c r="AF16"/>
  <c r="AG16"/>
  <c r="AH16"/>
  <c r="AB17"/>
  <c r="AC17"/>
  <c r="AD17"/>
  <c r="AE17"/>
  <c r="AF17"/>
  <c r="AG17"/>
  <c r="AH17"/>
  <c r="AB18"/>
  <c r="AC18"/>
  <c r="AD18"/>
  <c r="AE18"/>
  <c r="AF18"/>
  <c r="AG18"/>
  <c r="AH18"/>
  <c r="AB19"/>
  <c r="AC19"/>
  <c r="AD19"/>
  <c r="AE19"/>
  <c r="AF19"/>
  <c r="AG19"/>
  <c r="AH19"/>
  <c r="AB20"/>
  <c r="AC20"/>
  <c r="AD20"/>
  <c r="AE20"/>
  <c r="AF20"/>
  <c r="AG20"/>
  <c r="AH20"/>
  <c r="AB21"/>
  <c r="AC21"/>
  <c r="AD21"/>
  <c r="AE21"/>
  <c r="AF21"/>
  <c r="AG21"/>
  <c r="AH21"/>
  <c r="AB22"/>
  <c r="AC22"/>
  <c r="AD22"/>
  <c r="AE22"/>
  <c r="AF22"/>
  <c r="AG22"/>
  <c r="AH22"/>
  <c r="AB23"/>
  <c r="AC23"/>
  <c r="AD23"/>
  <c r="AE23"/>
  <c r="AF23"/>
  <c r="AG23"/>
  <c r="AH23"/>
  <c r="AB24"/>
  <c r="AC24"/>
  <c r="AD24"/>
  <c r="AE24"/>
  <c r="AF24"/>
  <c r="AG24"/>
  <c r="AH24"/>
  <c r="AB25"/>
  <c r="AC25"/>
  <c r="AD25"/>
  <c r="AE25"/>
  <c r="AF25"/>
  <c r="AG25"/>
  <c r="AH25"/>
  <c r="AB26"/>
  <c r="AC26"/>
  <c r="AD26"/>
  <c r="AE26"/>
  <c r="AF26"/>
  <c r="AG26"/>
  <c r="AH26"/>
  <c r="AB27"/>
  <c r="AC27"/>
  <c r="AD27"/>
  <c r="AE27"/>
  <c r="AF27"/>
  <c r="AG27"/>
  <c r="AH27"/>
  <c r="AB28"/>
  <c r="AC28"/>
  <c r="AD28"/>
  <c r="AE28"/>
  <c r="AF28"/>
  <c r="AG28"/>
  <c r="AH28"/>
  <c r="AB29"/>
  <c r="AC29"/>
  <c r="AD29"/>
  <c r="AE29"/>
  <c r="AF29"/>
  <c r="AG29"/>
  <c r="AH29"/>
  <c r="AB30"/>
  <c r="AC30"/>
  <c r="AD30"/>
  <c r="AE30"/>
  <c r="AF30"/>
  <c r="AG30"/>
  <c r="AH30"/>
  <c r="AB31"/>
  <c r="AC31"/>
  <c r="AD31"/>
  <c r="AE31"/>
  <c r="AF31"/>
  <c r="AG31"/>
  <c r="AH31"/>
  <c r="AB32"/>
  <c r="AC32"/>
  <c r="AD32"/>
  <c r="AE32"/>
  <c r="AF32"/>
  <c r="AG32"/>
  <c r="AH32"/>
  <c r="AB33"/>
  <c r="AC33"/>
  <c r="AD33"/>
  <c r="AE33"/>
  <c r="AF33"/>
  <c r="AG33"/>
  <c r="AH33"/>
  <c r="AB34"/>
  <c r="AC34"/>
  <c r="AD34"/>
  <c r="AE34"/>
  <c r="AF34"/>
  <c r="AG34"/>
  <c r="AH34"/>
  <c r="AB35"/>
  <c r="AC35"/>
  <c r="AD35"/>
  <c r="AE35"/>
  <c r="AF35"/>
  <c r="AG35"/>
  <c r="AH35"/>
  <c r="AB36"/>
  <c r="AC36"/>
  <c r="AD36"/>
  <c r="AE36"/>
  <c r="AF36"/>
  <c r="AG36"/>
  <c r="AH36"/>
  <c r="AB37"/>
  <c r="AC37"/>
  <c r="AD37"/>
  <c r="AE37"/>
  <c r="AF37"/>
  <c r="AG37"/>
  <c r="AH37"/>
  <c r="AB38"/>
  <c r="AC38"/>
  <c r="AD38"/>
  <c r="AE38"/>
  <c r="AF38"/>
  <c r="AG38"/>
  <c r="AH38"/>
  <c r="AC4"/>
  <c r="AD4"/>
  <c r="AE4"/>
  <c r="AF4"/>
  <c r="AG4"/>
  <c r="AH4"/>
  <c r="AB4"/>
  <c r="Y5"/>
  <c r="Y6"/>
  <c r="Y7"/>
  <c r="Y8"/>
  <c r="Y9"/>
  <c r="Y10"/>
  <c r="Y11"/>
  <c r="Y12"/>
  <c r="Y13"/>
  <c r="Y14"/>
  <c r="Y15"/>
  <c r="Y16"/>
  <c r="Y17"/>
  <c r="Y18"/>
  <c r="Y19"/>
  <c r="Y20"/>
  <c r="Y21"/>
  <c r="Y22"/>
  <c r="Y23"/>
  <c r="Y24"/>
  <c r="Y25"/>
  <c r="Y26"/>
  <c r="Y27"/>
  <c r="Y28"/>
  <c r="Y29"/>
  <c r="Y30"/>
  <c r="Y31"/>
  <c r="Y32"/>
  <c r="Y33"/>
  <c r="Y34"/>
  <c r="Y35"/>
  <c r="Y36"/>
  <c r="Y37"/>
  <c r="Y38"/>
  <c r="Y4"/>
  <c r="R5"/>
  <c r="U5"/>
  <c r="V5"/>
  <c r="W5"/>
  <c r="R6"/>
  <c r="U6"/>
  <c r="V6"/>
  <c r="W6"/>
  <c r="R7"/>
  <c r="U7"/>
  <c r="V7"/>
  <c r="W7"/>
  <c r="R8"/>
  <c r="U8"/>
  <c r="V8"/>
  <c r="W8"/>
  <c r="R9"/>
  <c r="U9"/>
  <c r="V9"/>
  <c r="W9"/>
  <c r="R10"/>
  <c r="U10"/>
  <c r="V10"/>
  <c r="W10"/>
  <c r="R11"/>
  <c r="U11"/>
  <c r="V11"/>
  <c r="W11"/>
  <c r="R12"/>
  <c r="U12"/>
  <c r="V12"/>
  <c r="W12"/>
  <c r="R13"/>
  <c r="U13"/>
  <c r="V13"/>
  <c r="W13"/>
  <c r="R14"/>
  <c r="U14"/>
  <c r="V14"/>
  <c r="W14"/>
  <c r="R15"/>
  <c r="U15"/>
  <c r="V15"/>
  <c r="W15"/>
  <c r="R16"/>
  <c r="U16"/>
  <c r="V16"/>
  <c r="W16"/>
  <c r="R17"/>
  <c r="U17"/>
  <c r="V17"/>
  <c r="W17"/>
  <c r="R18"/>
  <c r="U18"/>
  <c r="V18"/>
  <c r="W18"/>
  <c r="R19"/>
  <c r="U19"/>
  <c r="V19"/>
  <c r="W19"/>
  <c r="R20"/>
  <c r="U20"/>
  <c r="V20"/>
  <c r="W20"/>
  <c r="R21"/>
  <c r="U21"/>
  <c r="V21"/>
  <c r="W21"/>
  <c r="R22"/>
  <c r="U22"/>
  <c r="V22"/>
  <c r="W22"/>
  <c r="R23"/>
  <c r="U23"/>
  <c r="V23"/>
  <c r="W23"/>
  <c r="R24"/>
  <c r="U24"/>
  <c r="V24"/>
  <c r="W24"/>
  <c r="R25"/>
  <c r="U25"/>
  <c r="V25"/>
  <c r="W25"/>
  <c r="R26"/>
  <c r="U26"/>
  <c r="V26"/>
  <c r="W26"/>
  <c r="R27"/>
  <c r="U27"/>
  <c r="V27"/>
  <c r="W27"/>
  <c r="R28"/>
  <c r="U28"/>
  <c r="V28"/>
  <c r="W28"/>
  <c r="R29"/>
  <c r="U29"/>
  <c r="W29"/>
  <c r="R30"/>
  <c r="U30"/>
  <c r="V30"/>
  <c r="W30"/>
  <c r="R31"/>
  <c r="U31"/>
  <c r="V31"/>
  <c r="W31"/>
  <c r="R32"/>
  <c r="U32"/>
  <c r="V32"/>
  <c r="W32"/>
  <c r="R33"/>
  <c r="U33"/>
  <c r="V33"/>
  <c r="W33"/>
  <c r="R34"/>
  <c r="U34"/>
  <c r="V34"/>
  <c r="W34"/>
  <c r="R35"/>
  <c r="U35"/>
  <c r="V35"/>
  <c r="W35"/>
  <c r="R36"/>
  <c r="U36"/>
  <c r="V36"/>
  <c r="W36"/>
  <c r="R37"/>
  <c r="U37"/>
  <c r="V37"/>
  <c r="W37"/>
  <c r="R38"/>
  <c r="U38"/>
  <c r="V38"/>
  <c r="W38"/>
  <c r="U4"/>
  <c r="V4"/>
  <c r="W4"/>
  <c r="R4"/>
  <c r="J5"/>
  <c r="M5"/>
  <c r="N5"/>
  <c r="O5"/>
  <c r="P5"/>
  <c r="J6"/>
  <c r="M6"/>
  <c r="N6"/>
  <c r="O6"/>
  <c r="P6"/>
  <c r="J7"/>
  <c r="M7"/>
  <c r="N7"/>
  <c r="O7"/>
  <c r="P7"/>
  <c r="J8"/>
  <c r="M8"/>
  <c r="N8"/>
  <c r="O8"/>
  <c r="P8"/>
  <c r="J9"/>
  <c r="M9"/>
  <c r="N9"/>
  <c r="O9"/>
  <c r="P9"/>
  <c r="J10"/>
  <c r="M10"/>
  <c r="N10"/>
  <c r="O10"/>
  <c r="P10"/>
  <c r="J11"/>
  <c r="M11"/>
  <c r="N11"/>
  <c r="O11"/>
  <c r="P11"/>
  <c r="J12"/>
  <c r="M12"/>
  <c r="N12"/>
  <c r="O12"/>
  <c r="P12"/>
  <c r="J13"/>
  <c r="M13"/>
  <c r="N13"/>
  <c r="O13"/>
  <c r="P13"/>
  <c r="J14"/>
  <c r="M14"/>
  <c r="N14"/>
  <c r="O14"/>
  <c r="P14"/>
  <c r="J15"/>
  <c r="M15"/>
  <c r="N15"/>
  <c r="O15"/>
  <c r="P15"/>
  <c r="J16"/>
  <c r="M16"/>
  <c r="N16"/>
  <c r="O16"/>
  <c r="P16"/>
  <c r="J17"/>
  <c r="M17"/>
  <c r="N17"/>
  <c r="O17"/>
  <c r="P17"/>
  <c r="J18"/>
  <c r="M18"/>
  <c r="N18"/>
  <c r="O18"/>
  <c r="P18"/>
  <c r="J19"/>
  <c r="M19"/>
  <c r="N19"/>
  <c r="O19"/>
  <c r="P19"/>
  <c r="J20"/>
  <c r="M20"/>
  <c r="N20"/>
  <c r="O20"/>
  <c r="P20"/>
  <c r="J21"/>
  <c r="M21"/>
  <c r="N21"/>
  <c r="O21"/>
  <c r="P21"/>
  <c r="J22"/>
  <c r="M22"/>
  <c r="N22"/>
  <c r="O22"/>
  <c r="P22"/>
  <c r="J23"/>
  <c r="M23"/>
  <c r="N23"/>
  <c r="O23"/>
  <c r="P23"/>
  <c r="J24"/>
  <c r="M24"/>
  <c r="N24"/>
  <c r="P24"/>
  <c r="J25"/>
  <c r="M25"/>
  <c r="N25"/>
  <c r="P25"/>
  <c r="J26"/>
  <c r="M26"/>
  <c r="N26"/>
  <c r="O26"/>
  <c r="P26"/>
  <c r="J27"/>
  <c r="M27"/>
  <c r="N27"/>
  <c r="O27"/>
  <c r="P27"/>
  <c r="J28"/>
  <c r="M28"/>
  <c r="N28"/>
  <c r="O28"/>
  <c r="P28"/>
  <c r="J29"/>
  <c r="M29"/>
  <c r="N29"/>
  <c r="O29"/>
  <c r="P29"/>
  <c r="J30"/>
  <c r="M30"/>
  <c r="N30"/>
  <c r="O30"/>
  <c r="P30"/>
  <c r="J31"/>
  <c r="M31"/>
  <c r="N31"/>
  <c r="O31"/>
  <c r="P31"/>
  <c r="J32"/>
  <c r="M32"/>
  <c r="N32"/>
  <c r="O32"/>
  <c r="P32"/>
  <c r="J33"/>
  <c r="M33"/>
  <c r="N33"/>
  <c r="O33"/>
  <c r="P33"/>
  <c r="J34"/>
  <c r="M34"/>
  <c r="N34"/>
  <c r="O34"/>
  <c r="P34"/>
  <c r="J35"/>
  <c r="M35"/>
  <c r="N35"/>
  <c r="O35"/>
  <c r="P35"/>
  <c r="J36"/>
  <c r="M36"/>
  <c r="N36"/>
  <c r="O36"/>
  <c r="P36"/>
  <c r="J37"/>
  <c r="M37"/>
  <c r="N37"/>
  <c r="O37"/>
  <c r="P37"/>
  <c r="J38"/>
  <c r="M38"/>
  <c r="N38"/>
  <c r="O38"/>
  <c r="P38"/>
  <c r="M4"/>
  <c r="N4"/>
  <c r="O4"/>
  <c r="P4"/>
  <c r="J4"/>
  <c r="D5"/>
  <c r="I5"/>
  <c r="D6"/>
  <c r="I6"/>
  <c r="D7"/>
  <c r="I7"/>
  <c r="D8"/>
  <c r="I8"/>
  <c r="D9"/>
  <c r="I9"/>
  <c r="D10"/>
  <c r="I10"/>
  <c r="D11"/>
  <c r="I11"/>
  <c r="D12"/>
  <c r="I12"/>
  <c r="D13"/>
  <c r="I13"/>
  <c r="D14"/>
  <c r="I14"/>
  <c r="D15"/>
  <c r="I15"/>
  <c r="D16"/>
  <c r="I16"/>
  <c r="D17"/>
  <c r="I17"/>
  <c r="D18"/>
  <c r="I18"/>
  <c r="D19"/>
  <c r="I19"/>
  <c r="D20"/>
  <c r="I20"/>
  <c r="D21"/>
  <c r="I21"/>
  <c r="D22"/>
  <c r="I22"/>
  <c r="D23"/>
  <c r="I23"/>
  <c r="D24"/>
  <c r="I24"/>
  <c r="D25"/>
  <c r="I25"/>
  <c r="D26"/>
  <c r="I26"/>
  <c r="D27"/>
  <c r="I27"/>
  <c r="D28"/>
  <c r="I28"/>
  <c r="D29"/>
  <c r="I29"/>
  <c r="D30"/>
  <c r="I30"/>
  <c r="D31"/>
  <c r="I31"/>
  <c r="D32"/>
  <c r="I32"/>
  <c r="D33"/>
  <c r="I33"/>
  <c r="D34"/>
  <c r="I34"/>
  <c r="D35"/>
  <c r="I35"/>
  <c r="D36"/>
  <c r="I36"/>
  <c r="D37"/>
  <c r="I37"/>
  <c r="D38"/>
  <c r="I38"/>
  <c r="I4"/>
  <c r="D4"/>
  <c r="B37" i="11"/>
  <c r="B38"/>
  <c r="C4" i="3"/>
  <c r="C3"/>
  <c r="AA5" i="33"/>
  <c r="AI4" i="35" s="1"/>
  <c r="AA6" i="33"/>
  <c r="AI5" i="35" s="1"/>
  <c r="AA7" i="33"/>
  <c r="AI6" i="35" s="1"/>
  <c r="AA8" i="33"/>
  <c r="AI7" i="35" s="1"/>
  <c r="AA9" i="33"/>
  <c r="AA10"/>
  <c r="AA11"/>
  <c r="AA12"/>
  <c r="AA13"/>
  <c r="AA14"/>
  <c r="AA15"/>
  <c r="AA16"/>
  <c r="AA17"/>
  <c r="AA18"/>
  <c r="AA19"/>
  <c r="AI36" i="35"/>
  <c r="AI37"/>
  <c r="AM5" i="33"/>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Z36" i="35" s="1"/>
  <c r="AL38" i="33"/>
  <c r="AM38" s="1"/>
  <c r="AZ37" i="35" s="1"/>
  <c r="AT5" i="33"/>
  <c r="AT6"/>
  <c r="AT7"/>
  <c r="AT8"/>
  <c r="AT9"/>
  <c r="AT10"/>
  <c r="AT11"/>
  <c r="AT12"/>
  <c r="AT13"/>
  <c r="AT14"/>
  <c r="AT15"/>
  <c r="AT16"/>
  <c r="AT17"/>
  <c r="AT18"/>
  <c r="AT19"/>
  <c r="AT20"/>
  <c r="AT21"/>
  <c r="AT22"/>
  <c r="AT23"/>
  <c r="AT24"/>
  <c r="AT25"/>
  <c r="AT26"/>
  <c r="AT27"/>
  <c r="AT28"/>
  <c r="AT29"/>
  <c r="AT30"/>
  <c r="AT31"/>
  <c r="AT32"/>
  <c r="AT33"/>
  <c r="AT34"/>
  <c r="AT35"/>
  <c r="AT36"/>
  <c r="AT37"/>
  <c r="BJ36" i="35" s="1"/>
  <c r="AS38" i="33"/>
  <c r="AT38" s="1"/>
  <c r="BJ37" i="35" s="1"/>
  <c r="BY36"/>
  <c r="BY37"/>
  <c r="BV5" i="33"/>
  <c r="BW5" s="1"/>
  <c r="BV6"/>
  <c r="BW6" s="1"/>
  <c r="BV7"/>
  <c r="BW7" s="1"/>
  <c r="BV8"/>
  <c r="BW8" s="1"/>
  <c r="BV9"/>
  <c r="BW9" s="1"/>
  <c r="BV10"/>
  <c r="BW10" s="1"/>
  <c r="BV11"/>
  <c r="BW11" s="1"/>
  <c r="BV12"/>
  <c r="BW12" s="1"/>
  <c r="BV13"/>
  <c r="BW13" s="1"/>
  <c r="BV14"/>
  <c r="BW14" s="1"/>
  <c r="BV15"/>
  <c r="BW15" s="1"/>
  <c r="BV16"/>
  <c r="BW16" s="1"/>
  <c r="BV17"/>
  <c r="BW17" s="1"/>
  <c r="BV18"/>
  <c r="BW18" s="1"/>
  <c r="BV19"/>
  <c r="BW19" s="1"/>
  <c r="BV20"/>
  <c r="BW20" s="1"/>
  <c r="BV21"/>
  <c r="BW21" s="1"/>
  <c r="BV22"/>
  <c r="BW22" s="1"/>
  <c r="BV23"/>
  <c r="BW23" s="1"/>
  <c r="BV24"/>
  <c r="BW24" s="1"/>
  <c r="BV25"/>
  <c r="BW25" s="1"/>
  <c r="BV26"/>
  <c r="BW26" s="1"/>
  <c r="BV27"/>
  <c r="BW27" s="1"/>
  <c r="BV28"/>
  <c r="BW28" s="1"/>
  <c r="BV29"/>
  <c r="BW29" s="1"/>
  <c r="BV30"/>
  <c r="BW30" s="1"/>
  <c r="BV31"/>
  <c r="BW31" s="1"/>
  <c r="BV32"/>
  <c r="BW32" s="1"/>
  <c r="BV33"/>
  <c r="BW33" s="1"/>
  <c r="BV34"/>
  <c r="BW34" s="1"/>
  <c r="BV35"/>
  <c r="BW35" s="1"/>
  <c r="BV36"/>
  <c r="BW36" s="1"/>
  <c r="BV37"/>
  <c r="BW37" s="1"/>
  <c r="CS36" i="35" s="1"/>
  <c r="BV38" i="33"/>
  <c r="BW38" s="1"/>
  <c r="CS37" i="35" s="1"/>
  <c r="CN5" i="33"/>
  <c r="CN6"/>
  <c r="CN7"/>
  <c r="CN8"/>
  <c r="CN9"/>
  <c r="CN10"/>
  <c r="CN11"/>
  <c r="CN12"/>
  <c r="CN13"/>
  <c r="CN14"/>
  <c r="CN15"/>
  <c r="CN16"/>
  <c r="CN17"/>
  <c r="CN18"/>
  <c r="CN19"/>
  <c r="CN20"/>
  <c r="CN21"/>
  <c r="CN22"/>
  <c r="CN23"/>
  <c r="CN24"/>
  <c r="CN25"/>
  <c r="CN26"/>
  <c r="CN27"/>
  <c r="CN28"/>
  <c r="CN29"/>
  <c r="CN30"/>
  <c r="CN31"/>
  <c r="CN32"/>
  <c r="CN33"/>
  <c r="CN34"/>
  <c r="CN35"/>
  <c r="CN36"/>
  <c r="CN37"/>
  <c r="DP36" i="35" s="1"/>
  <c r="CN38" i="33"/>
  <c r="DP37" i="35" s="1"/>
  <c r="EC5" i="33"/>
  <c r="EC6"/>
  <c r="EC7"/>
  <c r="EC8"/>
  <c r="EC9"/>
  <c r="EC10"/>
  <c r="EC11"/>
  <c r="EC12"/>
  <c r="EC13"/>
  <c r="EC14"/>
  <c r="EC15"/>
  <c r="EC16"/>
  <c r="EC17"/>
  <c r="EC18"/>
  <c r="EC19"/>
  <c r="EC20"/>
  <c r="EC21"/>
  <c r="EC22"/>
  <c r="EC23"/>
  <c r="EC24"/>
  <c r="EC25"/>
  <c r="EC26"/>
  <c r="EC27"/>
  <c r="EC28"/>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c r="AN39" i="12"/>
  <c r="Z39"/>
  <c r="AA39" s="1"/>
  <c r="X37" i="30"/>
  <c r="Y37" s="1"/>
  <c r="V37" i="11" s="1"/>
  <c r="X38" i="30"/>
  <c r="Y38" s="1"/>
  <c r="R37"/>
  <c r="S37" s="1"/>
  <c r="U37" i="11" s="1"/>
  <c r="R38" i="30"/>
  <c r="S38" s="1"/>
  <c r="B37"/>
  <c r="B38"/>
  <c r="AF38" i="31"/>
  <c r="AG38" s="1"/>
  <c r="AF39"/>
  <c r="AG39" s="1"/>
  <c r="AK37" i="33"/>
  <c r="AK38"/>
  <c r="N38" i="31"/>
  <c r="O38" s="1"/>
  <c r="N39"/>
  <c r="O39" s="1"/>
  <c r="K38"/>
  <c r="X38" i="33"/>
  <c r="E39" i="31"/>
  <c r="P39" s="1"/>
  <c r="E38"/>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c r="V37" i="32"/>
  <c r="W37" s="1"/>
  <c r="S37" i="11" s="1"/>
  <c r="V38" i="32"/>
  <c r="W38" s="1"/>
  <c r="V39"/>
  <c r="W39" s="1"/>
  <c r="O37"/>
  <c r="P37" s="1"/>
  <c r="R37" i="11" s="1"/>
  <c r="O38" i="32"/>
  <c r="P38" s="1"/>
  <c r="B37"/>
  <c r="B38"/>
  <c r="A4"/>
  <c r="AN37" i="12"/>
  <c r="AN38"/>
  <c r="L37" i="11" s="1"/>
  <c r="Z37" i="12"/>
  <c r="AA37" s="1"/>
  <c r="Z38"/>
  <c r="AA38" s="1"/>
  <c r="K37" i="11" s="1"/>
  <c r="R38" i="12"/>
  <c r="S38" s="1"/>
  <c r="R39"/>
  <c r="K38"/>
  <c r="Q37" i="33" s="1"/>
  <c r="K39" i="12"/>
  <c r="E38"/>
  <c r="K37" i="33" s="1"/>
  <c r="E39" i="12"/>
  <c r="K38" i="33" s="1"/>
  <c r="B38" i="12"/>
  <c r="B39"/>
  <c r="BC38" i="5"/>
  <c r="BD38" s="1"/>
  <c r="F37" i="11" s="1"/>
  <c r="BC39" i="5"/>
  <c r="BD39" s="1"/>
  <c r="AL39"/>
  <c r="AM39" s="1"/>
  <c r="AL38"/>
  <c r="AM38" s="1"/>
  <c r="E37" i="11" s="1"/>
  <c r="AB38" i="5"/>
  <c r="E37" i="33" s="1"/>
  <c r="AB39" i="5"/>
  <c r="E38" i="33" s="1"/>
  <c r="O39" i="5"/>
  <c r="BZ38" i="33" s="1"/>
  <c r="O38" i="5"/>
  <c r="BZ37" i="33" s="1"/>
  <c r="B38" i="5"/>
  <c r="B39"/>
  <c r="B27" i="11"/>
  <c r="EC4" i="33"/>
  <c r="CM4"/>
  <c r="CN4" s="1"/>
  <c r="BV4"/>
  <c r="BW4" s="1"/>
  <c r="R5" i="30"/>
  <c r="S5" s="1"/>
  <c r="R6"/>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S30" s="1"/>
  <c r="R31"/>
  <c r="S31" s="1"/>
  <c r="R32"/>
  <c r="S32" s="1"/>
  <c r="R33"/>
  <c r="S33" s="1"/>
  <c r="R34"/>
  <c r="S34" s="1"/>
  <c r="R35"/>
  <c r="S35" s="1"/>
  <c r="R36"/>
  <c r="S36" s="1"/>
  <c r="R4"/>
  <c r="S4" s="1"/>
  <c r="BF4" i="33"/>
  <c r="BG4" s="1"/>
  <c r="Z4"/>
  <c r="AA4" s="1"/>
  <c r="AI3" i="35" s="1"/>
  <c r="X5" i="30"/>
  <c r="Y5" s="1"/>
  <c r="X6"/>
  <c r="Y6" s="1"/>
  <c r="X7"/>
  <c r="Y7" s="1"/>
  <c r="X8"/>
  <c r="Y8" s="1"/>
  <c r="X9"/>
  <c r="Y9" s="1"/>
  <c r="X10"/>
  <c r="Y10" s="1"/>
  <c r="X11"/>
  <c r="Y11" s="1"/>
  <c r="X12"/>
  <c r="Y12" s="1"/>
  <c r="X13"/>
  <c r="Y13" s="1"/>
  <c r="X14"/>
  <c r="Y14" s="1"/>
  <c r="X15"/>
  <c r="Y15" s="1"/>
  <c r="X16"/>
  <c r="Y16" s="1"/>
  <c r="X17"/>
  <c r="Y17" s="1"/>
  <c r="X18"/>
  <c r="Y18" s="1"/>
  <c r="X19"/>
  <c r="Y19" s="1"/>
  <c r="X20"/>
  <c r="Y20" s="1"/>
  <c r="X21"/>
  <c r="Y21" s="1"/>
  <c r="X22"/>
  <c r="Y22" s="1"/>
  <c r="X23"/>
  <c r="Y23" s="1"/>
  <c r="X24"/>
  <c r="Y24" s="1"/>
  <c r="X25"/>
  <c r="Y25" s="1"/>
  <c r="X26"/>
  <c r="Y26" s="1"/>
  <c r="X27"/>
  <c r="Y27" s="1"/>
  <c r="X28"/>
  <c r="Y28" s="1"/>
  <c r="X29"/>
  <c r="Y29" s="1"/>
  <c r="X30"/>
  <c r="Y30" s="1"/>
  <c r="X31"/>
  <c r="Y31" s="1"/>
  <c r="X32"/>
  <c r="Y32" s="1"/>
  <c r="X33"/>
  <c r="Y33" s="1"/>
  <c r="X34"/>
  <c r="Y34" s="1"/>
  <c r="X35"/>
  <c r="Y35" s="1"/>
  <c r="X36"/>
  <c r="Y36" s="1"/>
  <c r="X4"/>
  <c r="Y4" s="1"/>
  <c r="AF6" i="31"/>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AG5" s="1"/>
  <c r="AK5" i="33"/>
  <c r="AK6"/>
  <c r="AK7"/>
  <c r="AK8"/>
  <c r="AK9"/>
  <c r="AK10"/>
  <c r="AK11"/>
  <c r="AK12"/>
  <c r="AK13"/>
  <c r="AK14"/>
  <c r="AK15"/>
  <c r="AK16"/>
  <c r="AK17"/>
  <c r="AK18"/>
  <c r="AK19"/>
  <c r="AK20"/>
  <c r="AK21"/>
  <c r="AK22"/>
  <c r="AK23"/>
  <c r="AK24"/>
  <c r="AK25"/>
  <c r="AK26"/>
  <c r="AK27"/>
  <c r="AK28"/>
  <c r="AK29"/>
  <c r="AK30"/>
  <c r="AK31"/>
  <c r="AK32"/>
  <c r="AK33"/>
  <c r="AK34"/>
  <c r="AK35"/>
  <c r="AK36"/>
  <c r="AT4"/>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s="1"/>
  <c r="E5" i="31"/>
  <c r="F5" s="1"/>
  <c r="T4" i="33" s="1"/>
  <c r="V5" i="32"/>
  <c r="W5" s="1"/>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W26"/>
  <c r="W27"/>
  <c r="W28"/>
  <c r="V29"/>
  <c r="W29" s="1"/>
  <c r="V30"/>
  <c r="W30" s="1"/>
  <c r="V31"/>
  <c r="W31" s="1"/>
  <c r="V32"/>
  <c r="W32" s="1"/>
  <c r="V33"/>
  <c r="W33" s="1"/>
  <c r="V34"/>
  <c r="W34" s="1"/>
  <c r="V35"/>
  <c r="W35" s="1"/>
  <c r="V36"/>
  <c r="W36" s="1"/>
  <c r="V4"/>
  <c r="W4" s="1"/>
  <c r="O5"/>
  <c r="P5" s="1"/>
  <c r="O6"/>
  <c r="P6" s="1"/>
  <c r="O7"/>
  <c r="P7" s="1"/>
  <c r="O8"/>
  <c r="P8" s="1"/>
  <c r="O9"/>
  <c r="P9" s="1"/>
  <c r="O10"/>
  <c r="P10" s="1"/>
  <c r="O11"/>
  <c r="P11" s="1"/>
  <c r="O12"/>
  <c r="P12" s="1"/>
  <c r="O13"/>
  <c r="P13" s="1"/>
  <c r="O14"/>
  <c r="P14" s="1"/>
  <c r="O15"/>
  <c r="P15" s="1"/>
  <c r="O16"/>
  <c r="P16" s="1"/>
  <c r="O17"/>
  <c r="P17" s="1"/>
  <c r="O18"/>
  <c r="P18" s="1"/>
  <c r="O19"/>
  <c r="P19" s="1"/>
  <c r="O20"/>
  <c r="P20" s="1"/>
  <c r="O21"/>
  <c r="P21" s="1"/>
  <c r="O22"/>
  <c r="P22" s="1"/>
  <c r="O23"/>
  <c r="P23" s="1"/>
  <c r="O24"/>
  <c r="P24" s="1"/>
  <c r="O25"/>
  <c r="P25" s="1"/>
  <c r="O26"/>
  <c r="P26" s="1"/>
  <c r="P27"/>
  <c r="P28"/>
  <c r="P29"/>
  <c r="P30"/>
  <c r="O31"/>
  <c r="P31" s="1"/>
  <c r="O32"/>
  <c r="P32" s="1"/>
  <c r="O33"/>
  <c r="P33" s="1"/>
  <c r="O34"/>
  <c r="P34" s="1"/>
  <c r="O35"/>
  <c r="P35" s="1"/>
  <c r="O36"/>
  <c r="P36" s="1"/>
  <c r="O4"/>
  <c r="P4" s="1"/>
  <c r="Z6" i="12"/>
  <c r="AA6" s="1"/>
  <c r="Z7"/>
  <c r="AA7" s="1"/>
  <c r="Z8"/>
  <c r="AA8" s="1"/>
  <c r="Z9"/>
  <c r="AA9" s="1"/>
  <c r="Z10"/>
  <c r="AA10" s="1"/>
  <c r="Z11"/>
  <c r="AA11" s="1"/>
  <c r="Z12"/>
  <c r="AA12" s="1"/>
  <c r="Z13"/>
  <c r="AA13" s="1"/>
  <c r="Z14"/>
  <c r="AA14" s="1"/>
  <c r="Z15"/>
  <c r="AA15" s="1"/>
  <c r="Z16"/>
  <c r="AA16" s="1"/>
  <c r="Z17"/>
  <c r="AA17" s="1"/>
  <c r="Z18"/>
  <c r="AA18" s="1"/>
  <c r="Z19"/>
  <c r="AA19" s="1"/>
  <c r="Z20"/>
  <c r="AA20" s="1"/>
  <c r="Z21"/>
  <c r="AA21" s="1"/>
  <c r="Z22"/>
  <c r="AA22" s="1"/>
  <c r="Z23"/>
  <c r="AA23" s="1"/>
  <c r="Z24"/>
  <c r="AA24" s="1"/>
  <c r="Z25"/>
  <c r="AA25" s="1"/>
  <c r="Z26"/>
  <c r="AA26" s="1"/>
  <c r="Z27"/>
  <c r="AA27" s="1"/>
  <c r="Z28"/>
  <c r="AA28" s="1"/>
  <c r="Z29"/>
  <c r="AA29" s="1"/>
  <c r="Z30"/>
  <c r="AA30" s="1"/>
  <c r="Z31"/>
  <c r="AA31" s="1"/>
  <c r="Z32"/>
  <c r="AA32" s="1"/>
  <c r="Z33"/>
  <c r="AA33" s="1"/>
  <c r="Z34"/>
  <c r="AA34" s="1"/>
  <c r="Z35"/>
  <c r="AA35" s="1"/>
  <c r="Z36"/>
  <c r="AA36" s="1"/>
  <c r="Z5"/>
  <c r="AA5" s="1"/>
  <c r="K6"/>
  <c r="Q5" i="33" s="1"/>
  <c r="K7" i="12"/>
  <c r="K8"/>
  <c r="Q7" i="33" s="1"/>
  <c r="K9" i="12"/>
  <c r="K10"/>
  <c r="Q9" i="33" s="1"/>
  <c r="K11" i="12"/>
  <c r="K12"/>
  <c r="Q11" i="33" s="1"/>
  <c r="K13" i="12"/>
  <c r="K14"/>
  <c r="Q13" i="33" s="1"/>
  <c r="K15" i="12"/>
  <c r="K16"/>
  <c r="Q15" i="33" s="1"/>
  <c r="K17" i="12"/>
  <c r="K18"/>
  <c r="Q17" i="33" s="1"/>
  <c r="K19" i="12"/>
  <c r="K20"/>
  <c r="Q19" i="33" s="1"/>
  <c r="K21" i="12"/>
  <c r="K22"/>
  <c r="Q21" i="33" s="1"/>
  <c r="K23" i="12"/>
  <c r="K24"/>
  <c r="Q23" i="33" s="1"/>
  <c r="Q25"/>
  <c r="K27" i="12"/>
  <c r="K28"/>
  <c r="Q27" i="33" s="1"/>
  <c r="K29" i="12"/>
  <c r="K30"/>
  <c r="Q29" i="33" s="1"/>
  <c r="K31" i="12"/>
  <c r="K32"/>
  <c r="Q31" i="33" s="1"/>
  <c r="K33" i="12"/>
  <c r="K34"/>
  <c r="Q33" i="33" s="1"/>
  <c r="K35" i="12"/>
  <c r="K36"/>
  <c r="Q35" i="33" s="1"/>
  <c r="K37" i="12"/>
  <c r="K5"/>
  <c r="E6"/>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s="1"/>
  <c r="L4" i="33" s="1"/>
  <c r="BC6" i="5"/>
  <c r="BD6" s="1"/>
  <c r="BC7"/>
  <c r="BD7" s="1"/>
  <c r="BC8"/>
  <c r="BD8" s="1"/>
  <c r="BC9"/>
  <c r="BD9" s="1"/>
  <c r="BC10"/>
  <c r="BD10" s="1"/>
  <c r="BC11"/>
  <c r="BD11" s="1"/>
  <c r="BC12"/>
  <c r="BD12" s="1"/>
  <c r="BC13"/>
  <c r="BD13" s="1"/>
  <c r="BC14"/>
  <c r="BD14" s="1"/>
  <c r="BC15"/>
  <c r="BD15" s="1"/>
  <c r="BC16"/>
  <c r="BD16" s="1"/>
  <c r="BC17"/>
  <c r="BD17" s="1"/>
  <c r="BC18"/>
  <c r="BD18" s="1"/>
  <c r="BC19"/>
  <c r="BD19" s="1"/>
  <c r="BC20"/>
  <c r="BD20" s="1"/>
  <c r="BC21"/>
  <c r="BD21" s="1"/>
  <c r="BC22"/>
  <c r="BD22" s="1"/>
  <c r="BC23"/>
  <c r="BD23" s="1"/>
  <c r="BC24"/>
  <c r="BD24" s="1"/>
  <c r="BC25"/>
  <c r="BD25" s="1"/>
  <c r="BC26"/>
  <c r="BD26" s="1"/>
  <c r="BC27"/>
  <c r="BD27" s="1"/>
  <c r="BC28"/>
  <c r="BD28" s="1"/>
  <c r="BC29"/>
  <c r="BD29" s="1"/>
  <c r="BC30"/>
  <c r="BD30" s="1"/>
  <c r="BC31"/>
  <c r="BD31" s="1"/>
  <c r="BC32"/>
  <c r="BD32" s="1"/>
  <c r="BC33"/>
  <c r="BD33" s="1"/>
  <c r="BC34"/>
  <c r="BD34" s="1"/>
  <c r="BC35"/>
  <c r="BD35" s="1"/>
  <c r="BC36"/>
  <c r="BD36" s="1"/>
  <c r="BC37"/>
  <c r="BD37" s="1"/>
  <c r="BC5"/>
  <c r="BD5" s="1"/>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L5"/>
  <c r="AM5" s="1"/>
  <c r="AB6"/>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c r="FR35" i="35"/>
  <c r="FQ35"/>
  <c r="FP35"/>
  <c r="FO35"/>
  <c r="FN35"/>
  <c r="FM35"/>
  <c r="FL35"/>
  <c r="FK35"/>
  <c r="FJ35"/>
  <c r="FI35"/>
  <c r="FH35"/>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O35"/>
  <c r="DN35"/>
  <c r="DM35"/>
  <c r="DL35"/>
  <c r="DK35"/>
  <c r="DJ35"/>
  <c r="DI35"/>
  <c r="DH35"/>
  <c r="DG35"/>
  <c r="DF35"/>
  <c r="DE35"/>
  <c r="DD35"/>
  <c r="DC35"/>
  <c r="DB35"/>
  <c r="DA35"/>
  <c r="CZ35"/>
  <c r="CY35"/>
  <c r="CX35"/>
  <c r="CW35"/>
  <c r="CV35"/>
  <c r="CU35"/>
  <c r="CT35"/>
  <c r="CR35"/>
  <c r="CQ35"/>
  <c r="CP35"/>
  <c r="CO35"/>
  <c r="CN35"/>
  <c r="CM35"/>
  <c r="CL35"/>
  <c r="CK35"/>
  <c r="CJ35"/>
  <c r="CI35"/>
  <c r="CH35"/>
  <c r="CG35"/>
  <c r="CF35"/>
  <c r="CE35"/>
  <c r="CD35"/>
  <c r="CC35"/>
  <c r="CB35"/>
  <c r="CA35"/>
  <c r="BZ35"/>
  <c r="BX35"/>
  <c r="BW35"/>
  <c r="BV35"/>
  <c r="BU35"/>
  <c r="BT35"/>
  <c r="BS35"/>
  <c r="BR35"/>
  <c r="BQ35"/>
  <c r="BP35"/>
  <c r="BO35"/>
  <c r="BN35"/>
  <c r="BM35"/>
  <c r="BL35"/>
  <c r="BK35"/>
  <c r="BI35"/>
  <c r="BH35"/>
  <c r="BG35"/>
  <c r="BF35"/>
  <c r="BE35"/>
  <c r="BD35"/>
  <c r="BC35"/>
  <c r="BB35"/>
  <c r="BA35"/>
  <c r="AY35"/>
  <c r="AX35"/>
  <c r="AW35"/>
  <c r="AV35"/>
  <c r="AU35"/>
  <c r="AT35"/>
  <c r="AS35"/>
  <c r="AR35"/>
  <c r="AQ35"/>
  <c r="AP35"/>
  <c r="AO35"/>
  <c r="AN35"/>
  <c r="AM35"/>
  <c r="AL35"/>
  <c r="AK35"/>
  <c r="AJ35"/>
  <c r="AH35"/>
  <c r="AG35"/>
  <c r="AF35"/>
  <c r="AE35"/>
  <c r="AD35"/>
  <c r="AC35"/>
  <c r="AB35"/>
  <c r="AA35"/>
  <c r="Z35"/>
  <c r="Y35"/>
  <c r="X35"/>
  <c r="W35"/>
  <c r="V35"/>
  <c r="U35"/>
  <c r="T35"/>
  <c r="S35"/>
  <c r="R35"/>
  <c r="Q35"/>
  <c r="P35"/>
  <c r="O35"/>
  <c r="N35"/>
  <c r="M35"/>
  <c r="L35"/>
  <c r="K35"/>
  <c r="J35"/>
  <c r="I35"/>
  <c r="H35"/>
  <c r="G35"/>
  <c r="F35"/>
  <c r="E35"/>
  <c r="D35"/>
  <c r="FR34"/>
  <c r="FQ34"/>
  <c r="FP34"/>
  <c r="FO34"/>
  <c r="FN34"/>
  <c r="FM34"/>
  <c r="FL34"/>
  <c r="FK34"/>
  <c r="FJ34"/>
  <c r="FI34"/>
  <c r="FH34"/>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O34"/>
  <c r="DN34"/>
  <c r="DM34"/>
  <c r="DL34"/>
  <c r="DK34"/>
  <c r="DJ34"/>
  <c r="DI34"/>
  <c r="DH34"/>
  <c r="DG34"/>
  <c r="DF34"/>
  <c r="DE34"/>
  <c r="DD34"/>
  <c r="DC34"/>
  <c r="DB34"/>
  <c r="DA34"/>
  <c r="CZ34"/>
  <c r="CY34"/>
  <c r="CX34"/>
  <c r="CW34"/>
  <c r="CV34"/>
  <c r="CU34"/>
  <c r="CT34"/>
  <c r="CR34"/>
  <c r="CQ34"/>
  <c r="CP34"/>
  <c r="CO34"/>
  <c r="CN34"/>
  <c r="CM34"/>
  <c r="CL34"/>
  <c r="CK34"/>
  <c r="CJ34"/>
  <c r="CI34"/>
  <c r="CH34"/>
  <c r="CG34"/>
  <c r="CF34"/>
  <c r="CE34"/>
  <c r="CD34"/>
  <c r="CC34"/>
  <c r="CB34"/>
  <c r="CA34"/>
  <c r="BZ34"/>
  <c r="BX34"/>
  <c r="BW34"/>
  <c r="BV34"/>
  <c r="BU34"/>
  <c r="BT34"/>
  <c r="BS34"/>
  <c r="BR34"/>
  <c r="BQ34"/>
  <c r="BP34"/>
  <c r="BO34"/>
  <c r="BN34"/>
  <c r="BM34"/>
  <c r="BL34"/>
  <c r="BK34"/>
  <c r="BI34"/>
  <c r="BH34"/>
  <c r="BG34"/>
  <c r="BF34"/>
  <c r="BE34"/>
  <c r="BD34"/>
  <c r="BC34"/>
  <c r="BB34"/>
  <c r="BA34"/>
  <c r="AY34"/>
  <c r="AX34"/>
  <c r="AW34"/>
  <c r="AV34"/>
  <c r="AU34"/>
  <c r="AT34"/>
  <c r="AS34"/>
  <c r="AR34"/>
  <c r="AQ34"/>
  <c r="AP34"/>
  <c r="AO34"/>
  <c r="AN34"/>
  <c r="AM34"/>
  <c r="AL34"/>
  <c r="AK34"/>
  <c r="AJ34"/>
  <c r="AH34"/>
  <c r="AG34"/>
  <c r="AF34"/>
  <c r="AE34"/>
  <c r="AD34"/>
  <c r="AC34"/>
  <c r="AB34"/>
  <c r="AA34"/>
  <c r="Z34"/>
  <c r="Y34"/>
  <c r="X34"/>
  <c r="W34"/>
  <c r="V34"/>
  <c r="U34"/>
  <c r="T34"/>
  <c r="S34"/>
  <c r="R34"/>
  <c r="Q34"/>
  <c r="P34"/>
  <c r="O34"/>
  <c r="N34"/>
  <c r="M34"/>
  <c r="L34"/>
  <c r="K34"/>
  <c r="J34"/>
  <c r="I34"/>
  <c r="H34"/>
  <c r="G34"/>
  <c r="F34"/>
  <c r="E34"/>
  <c r="D34"/>
  <c r="FR33"/>
  <c r="FQ33"/>
  <c r="FP33"/>
  <c r="FO33"/>
  <c r="FN33"/>
  <c r="FM33"/>
  <c r="FL33"/>
  <c r="FK33"/>
  <c r="FJ33"/>
  <c r="FI33"/>
  <c r="FH33"/>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O33"/>
  <c r="DN33"/>
  <c r="DM33"/>
  <c r="DL33"/>
  <c r="DK33"/>
  <c r="DJ33"/>
  <c r="DI33"/>
  <c r="DH33"/>
  <c r="DG33"/>
  <c r="DF33"/>
  <c r="DE33"/>
  <c r="DD33"/>
  <c r="DC33"/>
  <c r="DB33"/>
  <c r="DA33"/>
  <c r="CZ33"/>
  <c r="CY33"/>
  <c r="CX33"/>
  <c r="CW33"/>
  <c r="CV33"/>
  <c r="CU33"/>
  <c r="CT33"/>
  <c r="CR33"/>
  <c r="CQ33"/>
  <c r="CP33"/>
  <c r="CO33"/>
  <c r="CN33"/>
  <c r="CM33"/>
  <c r="CL33"/>
  <c r="CK33"/>
  <c r="CJ33"/>
  <c r="CI33"/>
  <c r="CH33"/>
  <c r="CG33"/>
  <c r="CF33"/>
  <c r="CE33"/>
  <c r="CD33"/>
  <c r="CC33"/>
  <c r="CB33"/>
  <c r="CA33"/>
  <c r="BZ33"/>
  <c r="BX33"/>
  <c r="BW33"/>
  <c r="BV33"/>
  <c r="BU33"/>
  <c r="BT33"/>
  <c r="BS33"/>
  <c r="BR33"/>
  <c r="BQ33"/>
  <c r="BP33"/>
  <c r="BO33"/>
  <c r="BN33"/>
  <c r="BM33"/>
  <c r="BL33"/>
  <c r="BK33"/>
  <c r="BI33"/>
  <c r="BH33"/>
  <c r="BG33"/>
  <c r="BF33"/>
  <c r="BE33"/>
  <c r="BD33"/>
  <c r="BC33"/>
  <c r="BB33"/>
  <c r="BA33"/>
  <c r="AY33"/>
  <c r="AX33"/>
  <c r="AW33"/>
  <c r="AV33"/>
  <c r="AU33"/>
  <c r="AT33"/>
  <c r="AS33"/>
  <c r="AR33"/>
  <c r="AQ33"/>
  <c r="AP33"/>
  <c r="AO33"/>
  <c r="AN33"/>
  <c r="AM33"/>
  <c r="AL33"/>
  <c r="AK33"/>
  <c r="AJ33"/>
  <c r="AH33"/>
  <c r="AG33"/>
  <c r="AF33"/>
  <c r="AE33"/>
  <c r="AD33"/>
  <c r="AC33"/>
  <c r="AB33"/>
  <c r="AA33"/>
  <c r="Z33"/>
  <c r="Y33"/>
  <c r="X33"/>
  <c r="W33"/>
  <c r="V33"/>
  <c r="U33"/>
  <c r="T33"/>
  <c r="S33"/>
  <c r="R33"/>
  <c r="Q33"/>
  <c r="P33"/>
  <c r="O33"/>
  <c r="N33"/>
  <c r="M33"/>
  <c r="L33"/>
  <c r="K33"/>
  <c r="J33"/>
  <c r="I33"/>
  <c r="H33"/>
  <c r="G33"/>
  <c r="F33"/>
  <c r="E33"/>
  <c r="D33"/>
  <c r="FR32"/>
  <c r="FQ32"/>
  <c r="FP32"/>
  <c r="FO32"/>
  <c r="FN32"/>
  <c r="FM32"/>
  <c r="FL32"/>
  <c r="FK32"/>
  <c r="FJ32"/>
  <c r="FI32"/>
  <c r="FH32"/>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O32"/>
  <c r="DN32"/>
  <c r="DM32"/>
  <c r="DL32"/>
  <c r="DK32"/>
  <c r="DJ32"/>
  <c r="DI32"/>
  <c r="DH32"/>
  <c r="DG32"/>
  <c r="DF32"/>
  <c r="DE32"/>
  <c r="DD32"/>
  <c r="DC32"/>
  <c r="DB32"/>
  <c r="DA32"/>
  <c r="CZ32"/>
  <c r="CY32"/>
  <c r="CX32"/>
  <c r="CW32"/>
  <c r="CV32"/>
  <c r="CU32"/>
  <c r="CT32"/>
  <c r="CR32"/>
  <c r="CQ32"/>
  <c r="CP32"/>
  <c r="CO32"/>
  <c r="CN32"/>
  <c r="CM32"/>
  <c r="CL32"/>
  <c r="CK32"/>
  <c r="CJ32"/>
  <c r="CI32"/>
  <c r="CH32"/>
  <c r="CG32"/>
  <c r="CF32"/>
  <c r="CE32"/>
  <c r="CD32"/>
  <c r="CC32"/>
  <c r="CB32"/>
  <c r="CA32"/>
  <c r="BZ32"/>
  <c r="BX32"/>
  <c r="BW32"/>
  <c r="BV32"/>
  <c r="BU32"/>
  <c r="BT32"/>
  <c r="BS32"/>
  <c r="BR32"/>
  <c r="BQ32"/>
  <c r="BP32"/>
  <c r="BO32"/>
  <c r="BN32"/>
  <c r="BM32"/>
  <c r="BL32"/>
  <c r="BK32"/>
  <c r="BI32"/>
  <c r="BH32"/>
  <c r="BG32"/>
  <c r="BF32"/>
  <c r="BE32"/>
  <c r="BD32"/>
  <c r="BC32"/>
  <c r="BB32"/>
  <c r="BA32"/>
  <c r="AY32"/>
  <c r="AX32"/>
  <c r="AW32"/>
  <c r="AV32"/>
  <c r="AU32"/>
  <c r="AT32"/>
  <c r="AS32"/>
  <c r="AR32"/>
  <c r="AQ32"/>
  <c r="AP32"/>
  <c r="AO32"/>
  <c r="AN32"/>
  <c r="AM32"/>
  <c r="AL32"/>
  <c r="AK32"/>
  <c r="AJ32"/>
  <c r="AH32"/>
  <c r="AG32"/>
  <c r="AF32"/>
  <c r="AE32"/>
  <c r="AD32"/>
  <c r="AC32"/>
  <c r="AB32"/>
  <c r="AA32"/>
  <c r="Z32"/>
  <c r="Y32"/>
  <c r="X32"/>
  <c r="W32"/>
  <c r="V32"/>
  <c r="U32"/>
  <c r="T32"/>
  <c r="S32"/>
  <c r="R32"/>
  <c r="Q32"/>
  <c r="P32"/>
  <c r="O32"/>
  <c r="N32"/>
  <c r="M32"/>
  <c r="L32"/>
  <c r="K32"/>
  <c r="J32"/>
  <c r="I32"/>
  <c r="H32"/>
  <c r="G32"/>
  <c r="F32"/>
  <c r="E32"/>
  <c r="D32"/>
  <c r="FR31"/>
  <c r="FQ31"/>
  <c r="FP31"/>
  <c r="FO31"/>
  <c r="FN31"/>
  <c r="FM31"/>
  <c r="FL31"/>
  <c r="FK31"/>
  <c r="FJ31"/>
  <c r="FI31"/>
  <c r="FH31"/>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O31"/>
  <c r="DN31"/>
  <c r="DM31"/>
  <c r="DL31"/>
  <c r="DK31"/>
  <c r="DJ31"/>
  <c r="DI31"/>
  <c r="DH31"/>
  <c r="DG31"/>
  <c r="DF31"/>
  <c r="DE31"/>
  <c r="DD31"/>
  <c r="DC31"/>
  <c r="DB31"/>
  <c r="DA31"/>
  <c r="CZ31"/>
  <c r="CY31"/>
  <c r="CX31"/>
  <c r="CW31"/>
  <c r="CV31"/>
  <c r="CU31"/>
  <c r="CT31"/>
  <c r="CR31"/>
  <c r="CQ31"/>
  <c r="CP31"/>
  <c r="CO31"/>
  <c r="CN31"/>
  <c r="CM31"/>
  <c r="CL31"/>
  <c r="CK31"/>
  <c r="CJ31"/>
  <c r="CI31"/>
  <c r="CH31"/>
  <c r="CG31"/>
  <c r="CF31"/>
  <c r="CE31"/>
  <c r="CD31"/>
  <c r="CC31"/>
  <c r="CB31"/>
  <c r="CA31"/>
  <c r="BZ31"/>
  <c r="BX31"/>
  <c r="BW31"/>
  <c r="BV31"/>
  <c r="BU31"/>
  <c r="BT31"/>
  <c r="BS31"/>
  <c r="BR31"/>
  <c r="BQ31"/>
  <c r="BP31"/>
  <c r="BO31"/>
  <c r="BN31"/>
  <c r="BM31"/>
  <c r="BL31"/>
  <c r="BK31"/>
  <c r="BI31"/>
  <c r="BH31"/>
  <c r="BG31"/>
  <c r="BF31"/>
  <c r="BE31"/>
  <c r="BD31"/>
  <c r="BC31"/>
  <c r="BB31"/>
  <c r="BA31"/>
  <c r="AY31"/>
  <c r="AX31"/>
  <c r="AW31"/>
  <c r="AV31"/>
  <c r="AU31"/>
  <c r="AT31"/>
  <c r="AS31"/>
  <c r="AR31"/>
  <c r="AQ31"/>
  <c r="AP31"/>
  <c r="AO31"/>
  <c r="AN31"/>
  <c r="AM31"/>
  <c r="AL31"/>
  <c r="AK31"/>
  <c r="AJ31"/>
  <c r="AH31"/>
  <c r="AG31"/>
  <c r="AF31"/>
  <c r="AE31"/>
  <c r="AD31"/>
  <c r="AC31"/>
  <c r="AB31"/>
  <c r="AA31"/>
  <c r="Z31"/>
  <c r="Y31"/>
  <c r="X31"/>
  <c r="W31"/>
  <c r="V31"/>
  <c r="U31"/>
  <c r="T31"/>
  <c r="S31"/>
  <c r="R31"/>
  <c r="Q31"/>
  <c r="P31"/>
  <c r="O31"/>
  <c r="N31"/>
  <c r="M31"/>
  <c r="L31"/>
  <c r="K31"/>
  <c r="J31"/>
  <c r="I31"/>
  <c r="H31"/>
  <c r="G31"/>
  <c r="F31"/>
  <c r="E31"/>
  <c r="D31"/>
  <c r="FR30"/>
  <c r="FQ30"/>
  <c r="FP30"/>
  <c r="FO30"/>
  <c r="FN30"/>
  <c r="FM30"/>
  <c r="FL30"/>
  <c r="FK30"/>
  <c r="FJ30"/>
  <c r="FI30"/>
  <c r="FH30"/>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O30"/>
  <c r="DN30"/>
  <c r="DM30"/>
  <c r="DL30"/>
  <c r="DK30"/>
  <c r="DJ30"/>
  <c r="DI30"/>
  <c r="DH30"/>
  <c r="DG30"/>
  <c r="DF30"/>
  <c r="DE30"/>
  <c r="DD30"/>
  <c r="DC30"/>
  <c r="DB30"/>
  <c r="DA30"/>
  <c r="CZ30"/>
  <c r="CY30"/>
  <c r="CX30"/>
  <c r="CW30"/>
  <c r="CV30"/>
  <c r="CU30"/>
  <c r="CT30"/>
  <c r="CR30"/>
  <c r="CQ30"/>
  <c r="CP30"/>
  <c r="CO30"/>
  <c r="CN30"/>
  <c r="CM30"/>
  <c r="CL30"/>
  <c r="CK30"/>
  <c r="CJ30"/>
  <c r="CI30"/>
  <c r="CH30"/>
  <c r="CG30"/>
  <c r="CF30"/>
  <c r="CE30"/>
  <c r="CD30"/>
  <c r="CC30"/>
  <c r="CB30"/>
  <c r="CA30"/>
  <c r="BZ30"/>
  <c r="BX30"/>
  <c r="BW30"/>
  <c r="BV30"/>
  <c r="BU30"/>
  <c r="BT30"/>
  <c r="BS30"/>
  <c r="BR30"/>
  <c r="BQ30"/>
  <c r="BP30"/>
  <c r="BO30"/>
  <c r="BN30"/>
  <c r="BM30"/>
  <c r="BL30"/>
  <c r="BK30"/>
  <c r="BI30"/>
  <c r="BH30"/>
  <c r="BG30"/>
  <c r="BF30"/>
  <c r="BE30"/>
  <c r="BD30"/>
  <c r="BC30"/>
  <c r="BB30"/>
  <c r="BA30"/>
  <c r="AY30"/>
  <c r="AX30"/>
  <c r="AW30"/>
  <c r="AV30"/>
  <c r="AU30"/>
  <c r="AT30"/>
  <c r="AS30"/>
  <c r="AR30"/>
  <c r="AQ30"/>
  <c r="AP30"/>
  <c r="AO30"/>
  <c r="AN30"/>
  <c r="AM30"/>
  <c r="AL30"/>
  <c r="AK30"/>
  <c r="AJ30"/>
  <c r="AH30"/>
  <c r="AG30"/>
  <c r="AF30"/>
  <c r="AE30"/>
  <c r="AD30"/>
  <c r="AC30"/>
  <c r="AB30"/>
  <c r="AA30"/>
  <c r="Z30"/>
  <c r="Y30"/>
  <c r="X30"/>
  <c r="W30"/>
  <c r="V30"/>
  <c r="U30"/>
  <c r="T30"/>
  <c r="S30"/>
  <c r="R30"/>
  <c r="Q30"/>
  <c r="P30"/>
  <c r="O30"/>
  <c r="N30"/>
  <c r="M30"/>
  <c r="L30"/>
  <c r="K30"/>
  <c r="J30"/>
  <c r="I30"/>
  <c r="H30"/>
  <c r="G30"/>
  <c r="F30"/>
  <c r="E30"/>
  <c r="D30"/>
  <c r="FR29"/>
  <c r="FQ29"/>
  <c r="FP29"/>
  <c r="FO29"/>
  <c r="FN29"/>
  <c r="FM29"/>
  <c r="FL29"/>
  <c r="FK29"/>
  <c r="FJ29"/>
  <c r="FI29"/>
  <c r="FH29"/>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O29"/>
  <c r="DN29"/>
  <c r="DM29"/>
  <c r="DL29"/>
  <c r="DK29"/>
  <c r="DJ29"/>
  <c r="DI29"/>
  <c r="DH29"/>
  <c r="DG29"/>
  <c r="DF29"/>
  <c r="DE29"/>
  <c r="DD29"/>
  <c r="DC29"/>
  <c r="DB29"/>
  <c r="DA29"/>
  <c r="CZ29"/>
  <c r="CY29"/>
  <c r="CX29"/>
  <c r="CW29"/>
  <c r="CV29"/>
  <c r="CU29"/>
  <c r="CT29"/>
  <c r="CR29"/>
  <c r="CQ29"/>
  <c r="CP29"/>
  <c r="CO29"/>
  <c r="CN29"/>
  <c r="CM29"/>
  <c r="CL29"/>
  <c r="CK29"/>
  <c r="CJ29"/>
  <c r="CI29"/>
  <c r="CH29"/>
  <c r="CG29"/>
  <c r="CF29"/>
  <c r="CE29"/>
  <c r="CD29"/>
  <c r="CC29"/>
  <c r="CB29"/>
  <c r="CA29"/>
  <c r="BZ29"/>
  <c r="BX29"/>
  <c r="BW29"/>
  <c r="BV29"/>
  <c r="BU29"/>
  <c r="BT29"/>
  <c r="BS29"/>
  <c r="BR29"/>
  <c r="BQ29"/>
  <c r="BP29"/>
  <c r="BO29"/>
  <c r="BN29"/>
  <c r="BM29"/>
  <c r="BL29"/>
  <c r="BK29"/>
  <c r="BI29"/>
  <c r="BH29"/>
  <c r="BG29"/>
  <c r="BF29"/>
  <c r="BE29"/>
  <c r="BD29"/>
  <c r="BC29"/>
  <c r="BB29"/>
  <c r="BA29"/>
  <c r="AY29"/>
  <c r="AX29"/>
  <c r="AW29"/>
  <c r="AV29"/>
  <c r="AU29"/>
  <c r="AT29"/>
  <c r="AS29"/>
  <c r="AR29"/>
  <c r="AQ29"/>
  <c r="AP29"/>
  <c r="AO29"/>
  <c r="AN29"/>
  <c r="AM29"/>
  <c r="AL29"/>
  <c r="AK29"/>
  <c r="AJ29"/>
  <c r="AH29"/>
  <c r="AG29"/>
  <c r="AF29"/>
  <c r="AE29"/>
  <c r="AD29"/>
  <c r="AC29"/>
  <c r="AB29"/>
  <c r="AA29"/>
  <c r="Z29"/>
  <c r="Y29"/>
  <c r="X29"/>
  <c r="W29"/>
  <c r="V29"/>
  <c r="U29"/>
  <c r="T29"/>
  <c r="S29"/>
  <c r="R29"/>
  <c r="Q29"/>
  <c r="P29"/>
  <c r="O29"/>
  <c r="N29"/>
  <c r="M29"/>
  <c r="L29"/>
  <c r="K29"/>
  <c r="J29"/>
  <c r="I29"/>
  <c r="H29"/>
  <c r="G29"/>
  <c r="F29"/>
  <c r="E29"/>
  <c r="D29"/>
  <c r="FR28"/>
  <c r="FQ28"/>
  <c r="FP28"/>
  <c r="FO28"/>
  <c r="FN28"/>
  <c r="FM28"/>
  <c r="FL28"/>
  <c r="FK28"/>
  <c r="FJ28"/>
  <c r="FI28"/>
  <c r="FH28"/>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O28"/>
  <c r="DN28"/>
  <c r="DM28"/>
  <c r="DL28"/>
  <c r="DK28"/>
  <c r="DJ28"/>
  <c r="DI28"/>
  <c r="DH28"/>
  <c r="DG28"/>
  <c r="DF28"/>
  <c r="DE28"/>
  <c r="DD28"/>
  <c r="DC28"/>
  <c r="DB28"/>
  <c r="DA28"/>
  <c r="CZ28"/>
  <c r="CY28"/>
  <c r="CX28"/>
  <c r="CW28"/>
  <c r="CV28"/>
  <c r="CU28"/>
  <c r="CT28"/>
  <c r="CR28"/>
  <c r="CQ28"/>
  <c r="CP28"/>
  <c r="CO28"/>
  <c r="CN28"/>
  <c r="CM28"/>
  <c r="CL28"/>
  <c r="CK28"/>
  <c r="CJ28"/>
  <c r="CI28"/>
  <c r="CH28"/>
  <c r="CG28"/>
  <c r="CF28"/>
  <c r="CE28"/>
  <c r="CD28"/>
  <c r="CC28"/>
  <c r="CB28"/>
  <c r="CA28"/>
  <c r="BZ28"/>
  <c r="BX28"/>
  <c r="BW28"/>
  <c r="BV28"/>
  <c r="BU28"/>
  <c r="BT28"/>
  <c r="BS28"/>
  <c r="BR28"/>
  <c r="BQ28"/>
  <c r="BP28"/>
  <c r="BO28"/>
  <c r="BN28"/>
  <c r="BM28"/>
  <c r="BL28"/>
  <c r="BK28"/>
  <c r="BI28"/>
  <c r="BH28"/>
  <c r="BG28"/>
  <c r="BF28"/>
  <c r="BE28"/>
  <c r="BD28"/>
  <c r="BC28"/>
  <c r="BB28"/>
  <c r="BA28"/>
  <c r="AY28"/>
  <c r="AX28"/>
  <c r="AW28"/>
  <c r="AV28"/>
  <c r="AU28"/>
  <c r="AT28"/>
  <c r="AS28"/>
  <c r="AR28"/>
  <c r="AQ28"/>
  <c r="AP28"/>
  <c r="AO28"/>
  <c r="AN28"/>
  <c r="AM28"/>
  <c r="AL28"/>
  <c r="AK28"/>
  <c r="AJ28"/>
  <c r="AH28"/>
  <c r="AG28"/>
  <c r="AF28"/>
  <c r="AE28"/>
  <c r="AD28"/>
  <c r="AC28"/>
  <c r="AB28"/>
  <c r="AA28"/>
  <c r="Z28"/>
  <c r="Y28"/>
  <c r="X28"/>
  <c r="W28"/>
  <c r="V28"/>
  <c r="U28"/>
  <c r="T28"/>
  <c r="S28"/>
  <c r="R28"/>
  <c r="Q28"/>
  <c r="P28"/>
  <c r="O28"/>
  <c r="N28"/>
  <c r="M28"/>
  <c r="L28"/>
  <c r="K28"/>
  <c r="J28"/>
  <c r="I28"/>
  <c r="H28"/>
  <c r="G28"/>
  <c r="F28"/>
  <c r="E28"/>
  <c r="D28"/>
  <c r="FR27"/>
  <c r="FQ27"/>
  <c r="FP27"/>
  <c r="FO27"/>
  <c r="FN27"/>
  <c r="FM27"/>
  <c r="FL27"/>
  <c r="FK27"/>
  <c r="FJ27"/>
  <c r="FI27"/>
  <c r="FH27"/>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O27"/>
  <c r="DN27"/>
  <c r="DM27"/>
  <c r="DL27"/>
  <c r="DK27"/>
  <c r="DJ27"/>
  <c r="DI27"/>
  <c r="DH27"/>
  <c r="DG27"/>
  <c r="DF27"/>
  <c r="DE27"/>
  <c r="DD27"/>
  <c r="DC27"/>
  <c r="DB27"/>
  <c r="DA27"/>
  <c r="CZ27"/>
  <c r="CY27"/>
  <c r="CX27"/>
  <c r="CW27"/>
  <c r="CV27"/>
  <c r="CU27"/>
  <c r="CT27"/>
  <c r="CR27"/>
  <c r="CQ27"/>
  <c r="CP27"/>
  <c r="CO27"/>
  <c r="CN27"/>
  <c r="CM27"/>
  <c r="CL27"/>
  <c r="CK27"/>
  <c r="CJ27"/>
  <c r="CI27"/>
  <c r="CH27"/>
  <c r="CG27"/>
  <c r="CF27"/>
  <c r="CE27"/>
  <c r="CD27"/>
  <c r="CC27"/>
  <c r="CB27"/>
  <c r="CA27"/>
  <c r="BZ27"/>
  <c r="BX27"/>
  <c r="BW27"/>
  <c r="BV27"/>
  <c r="BU27"/>
  <c r="BT27"/>
  <c r="BS27"/>
  <c r="BR27"/>
  <c r="BQ27"/>
  <c r="BP27"/>
  <c r="BO27"/>
  <c r="BN27"/>
  <c r="BM27"/>
  <c r="BL27"/>
  <c r="BK27"/>
  <c r="BI27"/>
  <c r="BH27"/>
  <c r="BG27"/>
  <c r="BF27"/>
  <c r="BE27"/>
  <c r="BD27"/>
  <c r="BC27"/>
  <c r="BB27"/>
  <c r="BA27"/>
  <c r="AY27"/>
  <c r="AX27"/>
  <c r="AW27"/>
  <c r="AV27"/>
  <c r="AU27"/>
  <c r="AT27"/>
  <c r="AS27"/>
  <c r="AR27"/>
  <c r="AQ27"/>
  <c r="AP27"/>
  <c r="AO27"/>
  <c r="AN27"/>
  <c r="AM27"/>
  <c r="AL27"/>
  <c r="AK27"/>
  <c r="AJ27"/>
  <c r="AH27"/>
  <c r="AG27"/>
  <c r="AF27"/>
  <c r="AE27"/>
  <c r="AD27"/>
  <c r="AC27"/>
  <c r="AB27"/>
  <c r="AA27"/>
  <c r="Z27"/>
  <c r="Y27"/>
  <c r="X27"/>
  <c r="W27"/>
  <c r="V27"/>
  <c r="U27"/>
  <c r="T27"/>
  <c r="S27"/>
  <c r="R27"/>
  <c r="Q27"/>
  <c r="P27"/>
  <c r="O27"/>
  <c r="N27"/>
  <c r="M27"/>
  <c r="L27"/>
  <c r="K27"/>
  <c r="J27"/>
  <c r="I27"/>
  <c r="H27"/>
  <c r="G27"/>
  <c r="F27"/>
  <c r="E27"/>
  <c r="D27"/>
  <c r="FR26"/>
  <c r="FQ26"/>
  <c r="FP26"/>
  <c r="FO26"/>
  <c r="FN26"/>
  <c r="FM26"/>
  <c r="FL26"/>
  <c r="FK26"/>
  <c r="FJ26"/>
  <c r="FI26"/>
  <c r="FH26"/>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O26"/>
  <c r="DN26"/>
  <c r="DM26"/>
  <c r="DL26"/>
  <c r="DK26"/>
  <c r="DJ26"/>
  <c r="DI26"/>
  <c r="DH26"/>
  <c r="DG26"/>
  <c r="DF26"/>
  <c r="DE26"/>
  <c r="DD26"/>
  <c r="DC26"/>
  <c r="DB26"/>
  <c r="DA26"/>
  <c r="CZ26"/>
  <c r="CY26"/>
  <c r="CX26"/>
  <c r="CW26"/>
  <c r="CV26"/>
  <c r="CU26"/>
  <c r="CT26"/>
  <c r="CR26"/>
  <c r="CQ26"/>
  <c r="CP26"/>
  <c r="CO26"/>
  <c r="CN26"/>
  <c r="CM26"/>
  <c r="CL26"/>
  <c r="CK26"/>
  <c r="CJ26"/>
  <c r="CI26"/>
  <c r="CH26"/>
  <c r="CG26"/>
  <c r="CF26"/>
  <c r="CE26"/>
  <c r="CD26"/>
  <c r="CC26"/>
  <c r="CB26"/>
  <c r="CA26"/>
  <c r="BZ26"/>
  <c r="BX26"/>
  <c r="BW26"/>
  <c r="BV26"/>
  <c r="BU26"/>
  <c r="BT26"/>
  <c r="BS26"/>
  <c r="BR26"/>
  <c r="BQ26"/>
  <c r="BP26"/>
  <c r="BO26"/>
  <c r="BN26"/>
  <c r="BM26"/>
  <c r="BL26"/>
  <c r="BK26"/>
  <c r="BI26"/>
  <c r="BH26"/>
  <c r="BG26"/>
  <c r="BF26"/>
  <c r="BE26"/>
  <c r="BD26"/>
  <c r="BC26"/>
  <c r="BB26"/>
  <c r="BA26"/>
  <c r="AY26"/>
  <c r="AX26"/>
  <c r="AW26"/>
  <c r="AV26"/>
  <c r="AU26"/>
  <c r="AT26"/>
  <c r="AS26"/>
  <c r="AR26"/>
  <c r="AQ26"/>
  <c r="AP26"/>
  <c r="AO26"/>
  <c r="AN26"/>
  <c r="AM26"/>
  <c r="AL26"/>
  <c r="AK26"/>
  <c r="AJ26"/>
  <c r="AH26"/>
  <c r="AG26"/>
  <c r="AF26"/>
  <c r="AE26"/>
  <c r="AD26"/>
  <c r="AC26"/>
  <c r="AB26"/>
  <c r="AA26"/>
  <c r="Z26"/>
  <c r="Y26"/>
  <c r="X26"/>
  <c r="W26"/>
  <c r="V26"/>
  <c r="U26"/>
  <c r="T26"/>
  <c r="S26"/>
  <c r="R26"/>
  <c r="Q26"/>
  <c r="P26"/>
  <c r="O26"/>
  <c r="N26"/>
  <c r="M26"/>
  <c r="L26"/>
  <c r="K26"/>
  <c r="J26"/>
  <c r="I26"/>
  <c r="H26"/>
  <c r="G26"/>
  <c r="F26"/>
  <c r="E26"/>
  <c r="D26"/>
  <c r="FR25"/>
  <c r="FQ25"/>
  <c r="FP25"/>
  <c r="FO25"/>
  <c r="FN25"/>
  <c r="FM25"/>
  <c r="FL25"/>
  <c r="FK25"/>
  <c r="FJ25"/>
  <c r="FI25"/>
  <c r="FH25"/>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O25"/>
  <c r="DN25"/>
  <c r="DM25"/>
  <c r="DL25"/>
  <c r="DK25"/>
  <c r="DJ25"/>
  <c r="DI25"/>
  <c r="DH25"/>
  <c r="DG25"/>
  <c r="DF25"/>
  <c r="DE25"/>
  <c r="DD25"/>
  <c r="DC25"/>
  <c r="DB25"/>
  <c r="DA25"/>
  <c r="CZ25"/>
  <c r="CY25"/>
  <c r="CX25"/>
  <c r="CW25"/>
  <c r="CV25"/>
  <c r="CU25"/>
  <c r="CT25"/>
  <c r="CR25"/>
  <c r="CQ25"/>
  <c r="CP25"/>
  <c r="CO25"/>
  <c r="CN25"/>
  <c r="CM25"/>
  <c r="CL25"/>
  <c r="CK25"/>
  <c r="CJ25"/>
  <c r="CI25"/>
  <c r="CH25"/>
  <c r="CG25"/>
  <c r="CF25"/>
  <c r="CE25"/>
  <c r="CD25"/>
  <c r="CC25"/>
  <c r="CB25"/>
  <c r="CA25"/>
  <c r="BZ25"/>
  <c r="BX25"/>
  <c r="BW25"/>
  <c r="BV25"/>
  <c r="BU25"/>
  <c r="BT25"/>
  <c r="BS25"/>
  <c r="BR25"/>
  <c r="BQ25"/>
  <c r="BP25"/>
  <c r="BO25"/>
  <c r="BN25"/>
  <c r="BM25"/>
  <c r="BL25"/>
  <c r="BK25"/>
  <c r="BI25"/>
  <c r="BH25"/>
  <c r="BG25"/>
  <c r="BF25"/>
  <c r="BE25"/>
  <c r="BD25"/>
  <c r="BC25"/>
  <c r="BB25"/>
  <c r="BA25"/>
  <c r="AY25"/>
  <c r="AX25"/>
  <c r="AW25"/>
  <c r="AV25"/>
  <c r="AU25"/>
  <c r="AT25"/>
  <c r="AS25"/>
  <c r="AR25"/>
  <c r="AQ25"/>
  <c r="AP25"/>
  <c r="AO25"/>
  <c r="AN25"/>
  <c r="AM25"/>
  <c r="AL25"/>
  <c r="AK25"/>
  <c r="AJ25"/>
  <c r="AH25"/>
  <c r="AG25"/>
  <c r="AF25"/>
  <c r="AE25"/>
  <c r="AD25"/>
  <c r="AC25"/>
  <c r="AB25"/>
  <c r="AA25"/>
  <c r="Z25"/>
  <c r="Y25"/>
  <c r="X25"/>
  <c r="W25"/>
  <c r="V25"/>
  <c r="U25"/>
  <c r="T25"/>
  <c r="S25"/>
  <c r="R25"/>
  <c r="Q25"/>
  <c r="P25"/>
  <c r="O25"/>
  <c r="N25"/>
  <c r="M25"/>
  <c r="L25"/>
  <c r="K25"/>
  <c r="J25"/>
  <c r="I25"/>
  <c r="H25"/>
  <c r="G25"/>
  <c r="F25"/>
  <c r="E25"/>
  <c r="D25"/>
  <c r="FR24"/>
  <c r="FQ24"/>
  <c r="FP24"/>
  <c r="FO24"/>
  <c r="FN24"/>
  <c r="FM24"/>
  <c r="FL24"/>
  <c r="FK24"/>
  <c r="FJ24"/>
  <c r="FI24"/>
  <c r="FH24"/>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O24"/>
  <c r="DN24"/>
  <c r="DM24"/>
  <c r="DL24"/>
  <c r="DK24"/>
  <c r="DJ24"/>
  <c r="DI24"/>
  <c r="DH24"/>
  <c r="DG24"/>
  <c r="DF24"/>
  <c r="DE24"/>
  <c r="DD24"/>
  <c r="DC24"/>
  <c r="DB24"/>
  <c r="DA24"/>
  <c r="CZ24"/>
  <c r="CY24"/>
  <c r="CX24"/>
  <c r="CW24"/>
  <c r="CV24"/>
  <c r="CU24"/>
  <c r="CT24"/>
  <c r="CR24"/>
  <c r="CQ24"/>
  <c r="CP24"/>
  <c r="CO24"/>
  <c r="CN24"/>
  <c r="CM24"/>
  <c r="CL24"/>
  <c r="CK24"/>
  <c r="CJ24"/>
  <c r="CI24"/>
  <c r="CH24"/>
  <c r="CG24"/>
  <c r="CF24"/>
  <c r="CE24"/>
  <c r="CD24"/>
  <c r="CC24"/>
  <c r="CB24"/>
  <c r="CA24"/>
  <c r="BZ24"/>
  <c r="BX24"/>
  <c r="BW24"/>
  <c r="BV24"/>
  <c r="BU24"/>
  <c r="BT24"/>
  <c r="BS24"/>
  <c r="BR24"/>
  <c r="BQ24"/>
  <c r="BP24"/>
  <c r="BO24"/>
  <c r="BN24"/>
  <c r="BM24"/>
  <c r="BL24"/>
  <c r="BK24"/>
  <c r="BI24"/>
  <c r="BH24"/>
  <c r="BG24"/>
  <c r="BF24"/>
  <c r="BE24"/>
  <c r="BD24"/>
  <c r="BC24"/>
  <c r="BB24"/>
  <c r="BA24"/>
  <c r="AY24"/>
  <c r="AX24"/>
  <c r="AW24"/>
  <c r="AV24"/>
  <c r="AU24"/>
  <c r="AT24"/>
  <c r="AS24"/>
  <c r="AR24"/>
  <c r="AQ24"/>
  <c r="AP24"/>
  <c r="AO24"/>
  <c r="AN24"/>
  <c r="AM24"/>
  <c r="AL24"/>
  <c r="AK24"/>
  <c r="AJ24"/>
  <c r="AH24"/>
  <c r="AG24"/>
  <c r="AF24"/>
  <c r="AE24"/>
  <c r="AD24"/>
  <c r="AC24"/>
  <c r="AB24"/>
  <c r="AA24"/>
  <c r="Z24"/>
  <c r="Y24"/>
  <c r="X24"/>
  <c r="W24"/>
  <c r="V24"/>
  <c r="U24"/>
  <c r="T24"/>
  <c r="S24"/>
  <c r="R24"/>
  <c r="Q24"/>
  <c r="P24"/>
  <c r="O24"/>
  <c r="N24"/>
  <c r="M24"/>
  <c r="L24"/>
  <c r="K24"/>
  <c r="J24"/>
  <c r="I24"/>
  <c r="H24"/>
  <c r="G24"/>
  <c r="F24"/>
  <c r="E24"/>
  <c r="D24"/>
  <c r="FR23"/>
  <c r="FQ23"/>
  <c r="FP23"/>
  <c r="FO23"/>
  <c r="FN23"/>
  <c r="FM23"/>
  <c r="FL23"/>
  <c r="FK23"/>
  <c r="FJ23"/>
  <c r="FI23"/>
  <c r="FH23"/>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O23"/>
  <c r="DN23"/>
  <c r="DM23"/>
  <c r="DL23"/>
  <c r="DK23"/>
  <c r="DJ23"/>
  <c r="DI23"/>
  <c r="DH23"/>
  <c r="DG23"/>
  <c r="DF23"/>
  <c r="DE23"/>
  <c r="DD23"/>
  <c r="DC23"/>
  <c r="DB23"/>
  <c r="DA23"/>
  <c r="CZ23"/>
  <c r="CY23"/>
  <c r="CX23"/>
  <c r="CW23"/>
  <c r="CV23"/>
  <c r="CU23"/>
  <c r="CT23"/>
  <c r="CR23"/>
  <c r="CQ23"/>
  <c r="CP23"/>
  <c r="CO23"/>
  <c r="CN23"/>
  <c r="CM23"/>
  <c r="CL23"/>
  <c r="CK23"/>
  <c r="CJ23"/>
  <c r="CI23"/>
  <c r="CH23"/>
  <c r="CG23"/>
  <c r="CF23"/>
  <c r="CE23"/>
  <c r="CD23"/>
  <c r="CC23"/>
  <c r="CB23"/>
  <c r="CA23"/>
  <c r="BZ23"/>
  <c r="BX23"/>
  <c r="BW23"/>
  <c r="BV23"/>
  <c r="BU23"/>
  <c r="BT23"/>
  <c r="BS23"/>
  <c r="BR23"/>
  <c r="BQ23"/>
  <c r="BP23"/>
  <c r="BO23"/>
  <c r="BN23"/>
  <c r="BM23"/>
  <c r="BL23"/>
  <c r="BK23"/>
  <c r="BI23"/>
  <c r="BH23"/>
  <c r="BG23"/>
  <c r="BF23"/>
  <c r="BE23"/>
  <c r="BD23"/>
  <c r="BC23"/>
  <c r="BB23"/>
  <c r="BA23"/>
  <c r="AY23"/>
  <c r="AX23"/>
  <c r="AW23"/>
  <c r="AV23"/>
  <c r="AU23"/>
  <c r="AT23"/>
  <c r="AS23"/>
  <c r="AR23"/>
  <c r="AQ23"/>
  <c r="AP23"/>
  <c r="AO23"/>
  <c r="AN23"/>
  <c r="AM23"/>
  <c r="AL23"/>
  <c r="AK23"/>
  <c r="AJ23"/>
  <c r="AH23"/>
  <c r="AG23"/>
  <c r="AF23"/>
  <c r="AE23"/>
  <c r="AD23"/>
  <c r="AC23"/>
  <c r="AB23"/>
  <c r="AA23"/>
  <c r="Z23"/>
  <c r="Y23"/>
  <c r="X23"/>
  <c r="W23"/>
  <c r="V23"/>
  <c r="U23"/>
  <c r="T23"/>
  <c r="S23"/>
  <c r="R23"/>
  <c r="Q23"/>
  <c r="P23"/>
  <c r="O23"/>
  <c r="N23"/>
  <c r="M23"/>
  <c r="L23"/>
  <c r="K23"/>
  <c r="J23"/>
  <c r="I23"/>
  <c r="H23"/>
  <c r="G23"/>
  <c r="F23"/>
  <c r="E23"/>
  <c r="D23"/>
  <c r="FR22"/>
  <c r="FQ22"/>
  <c r="FP22"/>
  <c r="FO22"/>
  <c r="FN22"/>
  <c r="FM22"/>
  <c r="FL22"/>
  <c r="FK22"/>
  <c r="FJ22"/>
  <c r="FI22"/>
  <c r="FH22"/>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O22"/>
  <c r="DN22"/>
  <c r="DM22"/>
  <c r="DL22"/>
  <c r="DK22"/>
  <c r="DJ22"/>
  <c r="DI22"/>
  <c r="DH22"/>
  <c r="DG22"/>
  <c r="DF22"/>
  <c r="DE22"/>
  <c r="DD22"/>
  <c r="DC22"/>
  <c r="DB22"/>
  <c r="DA22"/>
  <c r="CZ22"/>
  <c r="CY22"/>
  <c r="CX22"/>
  <c r="CW22"/>
  <c r="CV22"/>
  <c r="CU22"/>
  <c r="CT22"/>
  <c r="CR22"/>
  <c r="CQ22"/>
  <c r="CP22"/>
  <c r="CO22"/>
  <c r="CN22"/>
  <c r="CM22"/>
  <c r="CL22"/>
  <c r="CK22"/>
  <c r="CJ22"/>
  <c r="CI22"/>
  <c r="CH22"/>
  <c r="CG22"/>
  <c r="CF22"/>
  <c r="CE22"/>
  <c r="CD22"/>
  <c r="CC22"/>
  <c r="CB22"/>
  <c r="CA22"/>
  <c r="BZ22"/>
  <c r="BX22"/>
  <c r="BW22"/>
  <c r="BV22"/>
  <c r="BU22"/>
  <c r="BT22"/>
  <c r="BS22"/>
  <c r="BR22"/>
  <c r="BQ22"/>
  <c r="BP22"/>
  <c r="BO22"/>
  <c r="BN22"/>
  <c r="BM22"/>
  <c r="BL22"/>
  <c r="BK22"/>
  <c r="BI22"/>
  <c r="BH22"/>
  <c r="BG22"/>
  <c r="BF22"/>
  <c r="BE22"/>
  <c r="BD22"/>
  <c r="BC22"/>
  <c r="BB22"/>
  <c r="BA22"/>
  <c r="AY22"/>
  <c r="AX22"/>
  <c r="AW22"/>
  <c r="AV22"/>
  <c r="AU22"/>
  <c r="AT22"/>
  <c r="AS22"/>
  <c r="AR22"/>
  <c r="AQ22"/>
  <c r="AP22"/>
  <c r="AO22"/>
  <c r="AN22"/>
  <c r="AM22"/>
  <c r="AL22"/>
  <c r="AK22"/>
  <c r="AJ22"/>
  <c r="AH22"/>
  <c r="AG22"/>
  <c r="AF22"/>
  <c r="AE22"/>
  <c r="AD22"/>
  <c r="AC22"/>
  <c r="AB22"/>
  <c r="AA22"/>
  <c r="Z22"/>
  <c r="Y22"/>
  <c r="X22"/>
  <c r="W22"/>
  <c r="V22"/>
  <c r="U22"/>
  <c r="T22"/>
  <c r="S22"/>
  <c r="R22"/>
  <c r="Q22"/>
  <c r="P22"/>
  <c r="O22"/>
  <c r="N22"/>
  <c r="M22"/>
  <c r="L22"/>
  <c r="K22"/>
  <c r="J22"/>
  <c r="I22"/>
  <c r="H22"/>
  <c r="G22"/>
  <c r="F22"/>
  <c r="E22"/>
  <c r="D22"/>
  <c r="FR21"/>
  <c r="FQ21"/>
  <c r="FP21"/>
  <c r="FO21"/>
  <c r="FN21"/>
  <c r="FM21"/>
  <c r="FL21"/>
  <c r="FK21"/>
  <c r="FJ21"/>
  <c r="FI21"/>
  <c r="FH21"/>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O21"/>
  <c r="DN21"/>
  <c r="DM21"/>
  <c r="DL21"/>
  <c r="DK21"/>
  <c r="DJ21"/>
  <c r="DI21"/>
  <c r="DH21"/>
  <c r="DG21"/>
  <c r="DF21"/>
  <c r="DE21"/>
  <c r="DD21"/>
  <c r="DC21"/>
  <c r="DB21"/>
  <c r="DA21"/>
  <c r="CZ21"/>
  <c r="CY21"/>
  <c r="CX21"/>
  <c r="CW21"/>
  <c r="CV21"/>
  <c r="CU21"/>
  <c r="CT21"/>
  <c r="CR21"/>
  <c r="CQ21"/>
  <c r="CP21"/>
  <c r="CO21"/>
  <c r="CN21"/>
  <c r="CM21"/>
  <c r="CL21"/>
  <c r="CK21"/>
  <c r="CJ21"/>
  <c r="CI21"/>
  <c r="CH21"/>
  <c r="CG21"/>
  <c r="CF21"/>
  <c r="CE21"/>
  <c r="CD21"/>
  <c r="CC21"/>
  <c r="CB21"/>
  <c r="CA21"/>
  <c r="BZ21"/>
  <c r="BX21"/>
  <c r="BW21"/>
  <c r="BV21"/>
  <c r="BU21"/>
  <c r="BT21"/>
  <c r="BS21"/>
  <c r="BR21"/>
  <c r="BQ21"/>
  <c r="BP21"/>
  <c r="BO21"/>
  <c r="BN21"/>
  <c r="BM21"/>
  <c r="BL21"/>
  <c r="BK21"/>
  <c r="BI21"/>
  <c r="BH21"/>
  <c r="BG21"/>
  <c r="BF21"/>
  <c r="BE21"/>
  <c r="BD21"/>
  <c r="BC21"/>
  <c r="BB21"/>
  <c r="BA21"/>
  <c r="AY21"/>
  <c r="AX21"/>
  <c r="AW21"/>
  <c r="AV21"/>
  <c r="AU21"/>
  <c r="AT21"/>
  <c r="AS21"/>
  <c r="AR21"/>
  <c r="AQ21"/>
  <c r="AP21"/>
  <c r="AO21"/>
  <c r="AN21"/>
  <c r="AM21"/>
  <c r="AL21"/>
  <c r="AK21"/>
  <c r="AJ21"/>
  <c r="AH21"/>
  <c r="AG21"/>
  <c r="AF21"/>
  <c r="AE21"/>
  <c r="AD21"/>
  <c r="AC21"/>
  <c r="AB21"/>
  <c r="AA21"/>
  <c r="Z21"/>
  <c r="Y21"/>
  <c r="X21"/>
  <c r="W21"/>
  <c r="V21"/>
  <c r="U21"/>
  <c r="T21"/>
  <c r="S21"/>
  <c r="R21"/>
  <c r="Q21"/>
  <c r="P21"/>
  <c r="O21"/>
  <c r="N21"/>
  <c r="M21"/>
  <c r="L21"/>
  <c r="K21"/>
  <c r="J21"/>
  <c r="I21"/>
  <c r="H21"/>
  <c r="G21"/>
  <c r="F21"/>
  <c r="E21"/>
  <c r="D21"/>
  <c r="FR20"/>
  <c r="FQ20"/>
  <c r="FP20"/>
  <c r="FO20"/>
  <c r="FN20"/>
  <c r="FM20"/>
  <c r="FL20"/>
  <c r="FK20"/>
  <c r="FJ20"/>
  <c r="FI20"/>
  <c r="FH20"/>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O20"/>
  <c r="DN20"/>
  <c r="DM20"/>
  <c r="DL20"/>
  <c r="DK20"/>
  <c r="DJ20"/>
  <c r="DI20"/>
  <c r="DH20"/>
  <c r="DG20"/>
  <c r="DF20"/>
  <c r="DE20"/>
  <c r="DD20"/>
  <c r="DC20"/>
  <c r="DB20"/>
  <c r="DA20"/>
  <c r="CZ20"/>
  <c r="CY20"/>
  <c r="CX20"/>
  <c r="CW20"/>
  <c r="CV20"/>
  <c r="CU20"/>
  <c r="CT20"/>
  <c r="CR20"/>
  <c r="CQ20"/>
  <c r="CP20"/>
  <c r="CO20"/>
  <c r="CN20"/>
  <c r="CM20"/>
  <c r="CL20"/>
  <c r="CK20"/>
  <c r="CJ20"/>
  <c r="CI20"/>
  <c r="CH20"/>
  <c r="CG20"/>
  <c r="CF20"/>
  <c r="CE20"/>
  <c r="CD20"/>
  <c r="CC20"/>
  <c r="CB20"/>
  <c r="CA20"/>
  <c r="BZ20"/>
  <c r="BX20"/>
  <c r="BW20"/>
  <c r="BV20"/>
  <c r="BU20"/>
  <c r="BT20"/>
  <c r="BS20"/>
  <c r="BR20"/>
  <c r="BQ20"/>
  <c r="BP20"/>
  <c r="BO20"/>
  <c r="BN20"/>
  <c r="BM20"/>
  <c r="BL20"/>
  <c r="BK20"/>
  <c r="BI20"/>
  <c r="BH20"/>
  <c r="BG20"/>
  <c r="BF20"/>
  <c r="BE20"/>
  <c r="BD20"/>
  <c r="BC20"/>
  <c r="BB20"/>
  <c r="BA20"/>
  <c r="AY20"/>
  <c r="AX20"/>
  <c r="AW20"/>
  <c r="AV20"/>
  <c r="AU20"/>
  <c r="AT20"/>
  <c r="AS20"/>
  <c r="AR20"/>
  <c r="AQ20"/>
  <c r="AP20"/>
  <c r="AO20"/>
  <c r="AN20"/>
  <c r="AM20"/>
  <c r="AL20"/>
  <c r="AK20"/>
  <c r="AJ20"/>
  <c r="AH20"/>
  <c r="AG20"/>
  <c r="AF20"/>
  <c r="AE20"/>
  <c r="AD20"/>
  <c r="AC20"/>
  <c r="AB20"/>
  <c r="AA20"/>
  <c r="Z20"/>
  <c r="Y20"/>
  <c r="X20"/>
  <c r="W20"/>
  <c r="V20"/>
  <c r="U20"/>
  <c r="T20"/>
  <c r="S20"/>
  <c r="R20"/>
  <c r="Q20"/>
  <c r="P20"/>
  <c r="O20"/>
  <c r="N20"/>
  <c r="M20"/>
  <c r="L20"/>
  <c r="K20"/>
  <c r="J20"/>
  <c r="I20"/>
  <c r="H20"/>
  <c r="G20"/>
  <c r="F20"/>
  <c r="E20"/>
  <c r="D20"/>
  <c r="FR19"/>
  <c r="FQ19"/>
  <c r="FP19"/>
  <c r="FO19"/>
  <c r="FN19"/>
  <c r="FM19"/>
  <c r="FL19"/>
  <c r="FK19"/>
  <c r="FJ19"/>
  <c r="FI19"/>
  <c r="FH19"/>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O19"/>
  <c r="DN19"/>
  <c r="DM19"/>
  <c r="DL19"/>
  <c r="DK19"/>
  <c r="DJ19"/>
  <c r="DI19"/>
  <c r="DH19"/>
  <c r="DG19"/>
  <c r="DF19"/>
  <c r="DE19"/>
  <c r="DD19"/>
  <c r="DC19"/>
  <c r="DB19"/>
  <c r="DA19"/>
  <c r="CZ19"/>
  <c r="CY19"/>
  <c r="CX19"/>
  <c r="CW19"/>
  <c r="CV19"/>
  <c r="CU19"/>
  <c r="CT19"/>
  <c r="CR19"/>
  <c r="CQ19"/>
  <c r="CP19"/>
  <c r="CO19"/>
  <c r="CN19"/>
  <c r="CM19"/>
  <c r="CL19"/>
  <c r="CK19"/>
  <c r="CJ19"/>
  <c r="CI19"/>
  <c r="CH19"/>
  <c r="CG19"/>
  <c r="CF19"/>
  <c r="CE19"/>
  <c r="CD19"/>
  <c r="CC19"/>
  <c r="CB19"/>
  <c r="CA19"/>
  <c r="BZ19"/>
  <c r="BX19"/>
  <c r="BW19"/>
  <c r="BV19"/>
  <c r="BU19"/>
  <c r="BT19"/>
  <c r="BS19"/>
  <c r="BR19"/>
  <c r="BQ19"/>
  <c r="BP19"/>
  <c r="BO19"/>
  <c r="BN19"/>
  <c r="BM19"/>
  <c r="BL19"/>
  <c r="BK19"/>
  <c r="BI19"/>
  <c r="BH19"/>
  <c r="BG19"/>
  <c r="BF19"/>
  <c r="BE19"/>
  <c r="BD19"/>
  <c r="BC19"/>
  <c r="BB19"/>
  <c r="BA19"/>
  <c r="AY19"/>
  <c r="AX19"/>
  <c r="AW19"/>
  <c r="AV19"/>
  <c r="AU19"/>
  <c r="AT19"/>
  <c r="AS19"/>
  <c r="AR19"/>
  <c r="AQ19"/>
  <c r="AP19"/>
  <c r="AO19"/>
  <c r="AN19"/>
  <c r="AM19"/>
  <c r="AL19"/>
  <c r="AK19"/>
  <c r="AJ19"/>
  <c r="AH19"/>
  <c r="AG19"/>
  <c r="AF19"/>
  <c r="AE19"/>
  <c r="AD19"/>
  <c r="AC19"/>
  <c r="AB19"/>
  <c r="AA19"/>
  <c r="Z19"/>
  <c r="Y19"/>
  <c r="X19"/>
  <c r="W19"/>
  <c r="V19"/>
  <c r="U19"/>
  <c r="T19"/>
  <c r="S19"/>
  <c r="R19"/>
  <c r="Q19"/>
  <c r="P19"/>
  <c r="O19"/>
  <c r="N19"/>
  <c r="M19"/>
  <c r="L19"/>
  <c r="K19"/>
  <c r="J19"/>
  <c r="I19"/>
  <c r="H19"/>
  <c r="G19"/>
  <c r="F19"/>
  <c r="E19"/>
  <c r="D19"/>
  <c r="FR18"/>
  <c r="FQ18"/>
  <c r="FP18"/>
  <c r="FO18"/>
  <c r="FN18"/>
  <c r="FM18"/>
  <c r="FL18"/>
  <c r="FK18"/>
  <c r="FJ18"/>
  <c r="FI18"/>
  <c r="FH18"/>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O18"/>
  <c r="DN18"/>
  <c r="DM18"/>
  <c r="DL18"/>
  <c r="DK18"/>
  <c r="DJ18"/>
  <c r="DI18"/>
  <c r="DH18"/>
  <c r="DG18"/>
  <c r="DF18"/>
  <c r="DE18"/>
  <c r="DD18"/>
  <c r="DC18"/>
  <c r="DB18"/>
  <c r="DA18"/>
  <c r="CZ18"/>
  <c r="CY18"/>
  <c r="CX18"/>
  <c r="CW18"/>
  <c r="CV18"/>
  <c r="CU18"/>
  <c r="CT18"/>
  <c r="CR18"/>
  <c r="CQ18"/>
  <c r="CP18"/>
  <c r="CO18"/>
  <c r="CN18"/>
  <c r="CM18"/>
  <c r="CL18"/>
  <c r="CK18"/>
  <c r="CJ18"/>
  <c r="CI18"/>
  <c r="CH18"/>
  <c r="CG18"/>
  <c r="CF18"/>
  <c r="CE18"/>
  <c r="CD18"/>
  <c r="CC18"/>
  <c r="CB18"/>
  <c r="CA18"/>
  <c r="BZ18"/>
  <c r="BX18"/>
  <c r="BW18"/>
  <c r="BV18"/>
  <c r="BU18"/>
  <c r="BT18"/>
  <c r="BS18"/>
  <c r="BR18"/>
  <c r="BQ18"/>
  <c r="BP18"/>
  <c r="BO18"/>
  <c r="BN18"/>
  <c r="BM18"/>
  <c r="BL18"/>
  <c r="BK18"/>
  <c r="BI18"/>
  <c r="BH18"/>
  <c r="BG18"/>
  <c r="BF18"/>
  <c r="BE18"/>
  <c r="BD18"/>
  <c r="BC18"/>
  <c r="BB18"/>
  <c r="BA18"/>
  <c r="AY18"/>
  <c r="AX18"/>
  <c r="AW18"/>
  <c r="AV18"/>
  <c r="AU18"/>
  <c r="AT18"/>
  <c r="AS18"/>
  <c r="AR18"/>
  <c r="AQ18"/>
  <c r="AP18"/>
  <c r="AO18"/>
  <c r="AN18"/>
  <c r="AM18"/>
  <c r="AL18"/>
  <c r="AK18"/>
  <c r="AJ18"/>
  <c r="AH18"/>
  <c r="AG18"/>
  <c r="AF18"/>
  <c r="AE18"/>
  <c r="AD18"/>
  <c r="AC18"/>
  <c r="AB18"/>
  <c r="AA18"/>
  <c r="Z18"/>
  <c r="Y18"/>
  <c r="X18"/>
  <c r="W18"/>
  <c r="V18"/>
  <c r="U18"/>
  <c r="T18"/>
  <c r="S18"/>
  <c r="R18"/>
  <c r="Q18"/>
  <c r="P18"/>
  <c r="O18"/>
  <c r="N18"/>
  <c r="M18"/>
  <c r="L18"/>
  <c r="K18"/>
  <c r="J18"/>
  <c r="I18"/>
  <c r="H18"/>
  <c r="G18"/>
  <c r="F18"/>
  <c r="E18"/>
  <c r="D18"/>
  <c r="FR17"/>
  <c r="FQ17"/>
  <c r="FP17"/>
  <c r="FO17"/>
  <c r="FN17"/>
  <c r="FM17"/>
  <c r="FL17"/>
  <c r="FK17"/>
  <c r="FJ17"/>
  <c r="FI17"/>
  <c r="FH17"/>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O17"/>
  <c r="DN17"/>
  <c r="DM17"/>
  <c r="DL17"/>
  <c r="DK17"/>
  <c r="DJ17"/>
  <c r="DI17"/>
  <c r="DH17"/>
  <c r="DG17"/>
  <c r="DF17"/>
  <c r="DE17"/>
  <c r="DD17"/>
  <c r="DC17"/>
  <c r="DB17"/>
  <c r="DA17"/>
  <c r="CZ17"/>
  <c r="CY17"/>
  <c r="CX17"/>
  <c r="CW17"/>
  <c r="CV17"/>
  <c r="CU17"/>
  <c r="CT17"/>
  <c r="CR17"/>
  <c r="CQ17"/>
  <c r="CP17"/>
  <c r="CO17"/>
  <c r="CN17"/>
  <c r="CM17"/>
  <c r="CL17"/>
  <c r="CK17"/>
  <c r="CJ17"/>
  <c r="CI17"/>
  <c r="CH17"/>
  <c r="CG17"/>
  <c r="CF17"/>
  <c r="CE17"/>
  <c r="CD17"/>
  <c r="CC17"/>
  <c r="CB17"/>
  <c r="CA17"/>
  <c r="BZ17"/>
  <c r="BX17"/>
  <c r="BW17"/>
  <c r="BV17"/>
  <c r="BU17"/>
  <c r="BT17"/>
  <c r="BS17"/>
  <c r="BR17"/>
  <c r="BQ17"/>
  <c r="BP17"/>
  <c r="BO17"/>
  <c r="BN17"/>
  <c r="BM17"/>
  <c r="BL17"/>
  <c r="BK17"/>
  <c r="BI17"/>
  <c r="BH17"/>
  <c r="BG17"/>
  <c r="BF17"/>
  <c r="BE17"/>
  <c r="BD17"/>
  <c r="BC17"/>
  <c r="BB17"/>
  <c r="BA17"/>
  <c r="AY17"/>
  <c r="AX17"/>
  <c r="AW17"/>
  <c r="AV17"/>
  <c r="AU17"/>
  <c r="AT17"/>
  <c r="AS17"/>
  <c r="AR17"/>
  <c r="AQ17"/>
  <c r="AP17"/>
  <c r="AO17"/>
  <c r="AN17"/>
  <c r="AM17"/>
  <c r="AL17"/>
  <c r="AK17"/>
  <c r="AJ17"/>
  <c r="AH17"/>
  <c r="AG17"/>
  <c r="AF17"/>
  <c r="AE17"/>
  <c r="AD17"/>
  <c r="AC17"/>
  <c r="AB17"/>
  <c r="AA17"/>
  <c r="Z17"/>
  <c r="Y17"/>
  <c r="X17"/>
  <c r="W17"/>
  <c r="V17"/>
  <c r="U17"/>
  <c r="T17"/>
  <c r="S17"/>
  <c r="R17"/>
  <c r="Q17"/>
  <c r="P17"/>
  <c r="O17"/>
  <c r="N17"/>
  <c r="M17"/>
  <c r="L17"/>
  <c r="K17"/>
  <c r="J17"/>
  <c r="I17"/>
  <c r="H17"/>
  <c r="G17"/>
  <c r="F17"/>
  <c r="E17"/>
  <c r="D17"/>
  <c r="FR16"/>
  <c r="FQ16"/>
  <c r="FP16"/>
  <c r="FO16"/>
  <c r="FN16"/>
  <c r="FM16"/>
  <c r="FL16"/>
  <c r="FK16"/>
  <c r="FJ16"/>
  <c r="FI16"/>
  <c r="FH16"/>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O16"/>
  <c r="DN16"/>
  <c r="DM16"/>
  <c r="DL16"/>
  <c r="DK16"/>
  <c r="DJ16"/>
  <c r="DI16"/>
  <c r="DH16"/>
  <c r="DG16"/>
  <c r="DF16"/>
  <c r="DE16"/>
  <c r="DD16"/>
  <c r="DC16"/>
  <c r="DB16"/>
  <c r="DA16"/>
  <c r="CZ16"/>
  <c r="CY16"/>
  <c r="CX16"/>
  <c r="CW16"/>
  <c r="CV16"/>
  <c r="CU16"/>
  <c r="CT16"/>
  <c r="CR16"/>
  <c r="CQ16"/>
  <c r="CP16"/>
  <c r="CO16"/>
  <c r="CN16"/>
  <c r="CM16"/>
  <c r="CL16"/>
  <c r="CK16"/>
  <c r="CJ16"/>
  <c r="CI16"/>
  <c r="CH16"/>
  <c r="CG16"/>
  <c r="CF16"/>
  <c r="CE16"/>
  <c r="CD16"/>
  <c r="CC16"/>
  <c r="CB16"/>
  <c r="CA16"/>
  <c r="BZ16"/>
  <c r="BX16"/>
  <c r="BW16"/>
  <c r="BV16"/>
  <c r="BU16"/>
  <c r="BT16"/>
  <c r="BS16"/>
  <c r="BR16"/>
  <c r="BQ16"/>
  <c r="BP16"/>
  <c r="BO16"/>
  <c r="BN16"/>
  <c r="BM16"/>
  <c r="BL16"/>
  <c r="BK16"/>
  <c r="BI16"/>
  <c r="BH16"/>
  <c r="BG16"/>
  <c r="BF16"/>
  <c r="BE16"/>
  <c r="BD16"/>
  <c r="BC16"/>
  <c r="BB16"/>
  <c r="BA16"/>
  <c r="AY16"/>
  <c r="AX16"/>
  <c r="AW16"/>
  <c r="AV16"/>
  <c r="AU16"/>
  <c r="AT16"/>
  <c r="AS16"/>
  <c r="AR16"/>
  <c r="AQ16"/>
  <c r="AP16"/>
  <c r="AO16"/>
  <c r="AN16"/>
  <c r="AM16"/>
  <c r="AL16"/>
  <c r="AK16"/>
  <c r="AJ16"/>
  <c r="AH16"/>
  <c r="AG16"/>
  <c r="AF16"/>
  <c r="AE16"/>
  <c r="AD16"/>
  <c r="AC16"/>
  <c r="AB16"/>
  <c r="AA16"/>
  <c r="Z16"/>
  <c r="Y16"/>
  <c r="X16"/>
  <c r="W16"/>
  <c r="V16"/>
  <c r="U16"/>
  <c r="T16"/>
  <c r="S16"/>
  <c r="R16"/>
  <c r="Q16"/>
  <c r="P16"/>
  <c r="O16"/>
  <c r="N16"/>
  <c r="M16"/>
  <c r="L16"/>
  <c r="K16"/>
  <c r="J16"/>
  <c r="I16"/>
  <c r="H16"/>
  <c r="G16"/>
  <c r="F16"/>
  <c r="E16"/>
  <c r="D16"/>
  <c r="FR15"/>
  <c r="FQ15"/>
  <c r="FP15"/>
  <c r="FO15"/>
  <c r="FN15"/>
  <c r="FM15"/>
  <c r="FL15"/>
  <c r="FK15"/>
  <c r="FJ15"/>
  <c r="FI15"/>
  <c r="FH15"/>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O15"/>
  <c r="DN15"/>
  <c r="DM15"/>
  <c r="DL15"/>
  <c r="DK15"/>
  <c r="DJ15"/>
  <c r="DI15"/>
  <c r="DH15"/>
  <c r="DG15"/>
  <c r="DF15"/>
  <c r="DE15"/>
  <c r="DD15"/>
  <c r="DC15"/>
  <c r="DB15"/>
  <c r="DA15"/>
  <c r="CZ15"/>
  <c r="CY15"/>
  <c r="CX15"/>
  <c r="CW15"/>
  <c r="CV15"/>
  <c r="CU15"/>
  <c r="CT15"/>
  <c r="CR15"/>
  <c r="CQ15"/>
  <c r="CP15"/>
  <c r="CO15"/>
  <c r="CN15"/>
  <c r="CM15"/>
  <c r="CL15"/>
  <c r="CK15"/>
  <c r="CJ15"/>
  <c r="CI15"/>
  <c r="CH15"/>
  <c r="CG15"/>
  <c r="CF15"/>
  <c r="CE15"/>
  <c r="CD15"/>
  <c r="CC15"/>
  <c r="CB15"/>
  <c r="CA15"/>
  <c r="BZ15"/>
  <c r="BX15"/>
  <c r="BW15"/>
  <c r="BV15"/>
  <c r="BU15"/>
  <c r="BT15"/>
  <c r="BS15"/>
  <c r="BR15"/>
  <c r="BQ15"/>
  <c r="BP15"/>
  <c r="BO15"/>
  <c r="BN15"/>
  <c r="BM15"/>
  <c r="BL15"/>
  <c r="BK15"/>
  <c r="BI15"/>
  <c r="BH15"/>
  <c r="BG15"/>
  <c r="BF15"/>
  <c r="BE15"/>
  <c r="BD15"/>
  <c r="BC15"/>
  <c r="BB15"/>
  <c r="BA15"/>
  <c r="AY15"/>
  <c r="AX15"/>
  <c r="AW15"/>
  <c r="AV15"/>
  <c r="AU15"/>
  <c r="AT15"/>
  <c r="AS15"/>
  <c r="AR15"/>
  <c r="AQ15"/>
  <c r="AP15"/>
  <c r="AO15"/>
  <c r="AN15"/>
  <c r="AM15"/>
  <c r="AL15"/>
  <c r="AK15"/>
  <c r="AJ15"/>
  <c r="AH15"/>
  <c r="AG15"/>
  <c r="AF15"/>
  <c r="AE15"/>
  <c r="AD15"/>
  <c r="AC15"/>
  <c r="AB15"/>
  <c r="AA15"/>
  <c r="Z15"/>
  <c r="Y15"/>
  <c r="X15"/>
  <c r="W15"/>
  <c r="V15"/>
  <c r="U15"/>
  <c r="T15"/>
  <c r="S15"/>
  <c r="R15"/>
  <c r="Q15"/>
  <c r="P15"/>
  <c r="O15"/>
  <c r="N15"/>
  <c r="M15"/>
  <c r="L15"/>
  <c r="K15"/>
  <c r="J15"/>
  <c r="I15"/>
  <c r="H15"/>
  <c r="G15"/>
  <c r="F15"/>
  <c r="E15"/>
  <c r="D15"/>
  <c r="FR14"/>
  <c r="FQ14"/>
  <c r="FP14"/>
  <c r="FO14"/>
  <c r="FN14"/>
  <c r="FM14"/>
  <c r="FL14"/>
  <c r="FK14"/>
  <c r="FJ14"/>
  <c r="FI14"/>
  <c r="FH14"/>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O14"/>
  <c r="DN14"/>
  <c r="DM14"/>
  <c r="DL14"/>
  <c r="DK14"/>
  <c r="DJ14"/>
  <c r="DI14"/>
  <c r="DH14"/>
  <c r="DG14"/>
  <c r="DF14"/>
  <c r="DE14"/>
  <c r="DD14"/>
  <c r="DC14"/>
  <c r="DB14"/>
  <c r="DA14"/>
  <c r="CZ14"/>
  <c r="CY14"/>
  <c r="CX14"/>
  <c r="CW14"/>
  <c r="CV14"/>
  <c r="CU14"/>
  <c r="CT14"/>
  <c r="CR14"/>
  <c r="CQ14"/>
  <c r="CP14"/>
  <c r="CO14"/>
  <c r="CN14"/>
  <c r="CM14"/>
  <c r="CL14"/>
  <c r="CK14"/>
  <c r="CJ14"/>
  <c r="CI14"/>
  <c r="CH14"/>
  <c r="CG14"/>
  <c r="CF14"/>
  <c r="CE14"/>
  <c r="CD14"/>
  <c r="CC14"/>
  <c r="CB14"/>
  <c r="CA14"/>
  <c r="BZ14"/>
  <c r="BX14"/>
  <c r="BW14"/>
  <c r="BV14"/>
  <c r="BU14"/>
  <c r="BT14"/>
  <c r="BS14"/>
  <c r="BR14"/>
  <c r="BQ14"/>
  <c r="BP14"/>
  <c r="BO14"/>
  <c r="BN14"/>
  <c r="BM14"/>
  <c r="BL14"/>
  <c r="BK14"/>
  <c r="BI14"/>
  <c r="BH14"/>
  <c r="BG14"/>
  <c r="BF14"/>
  <c r="BE14"/>
  <c r="BD14"/>
  <c r="BC14"/>
  <c r="BB14"/>
  <c r="BA14"/>
  <c r="AY14"/>
  <c r="AX14"/>
  <c r="AW14"/>
  <c r="AV14"/>
  <c r="AU14"/>
  <c r="AT14"/>
  <c r="AS14"/>
  <c r="AR14"/>
  <c r="AQ14"/>
  <c r="AP14"/>
  <c r="AO14"/>
  <c r="AN14"/>
  <c r="AM14"/>
  <c r="AL14"/>
  <c r="AK14"/>
  <c r="AJ14"/>
  <c r="AH14"/>
  <c r="AG14"/>
  <c r="AF14"/>
  <c r="AE14"/>
  <c r="AD14"/>
  <c r="AC14"/>
  <c r="AB14"/>
  <c r="AA14"/>
  <c r="Z14"/>
  <c r="Y14"/>
  <c r="X14"/>
  <c r="W14"/>
  <c r="V14"/>
  <c r="U14"/>
  <c r="T14"/>
  <c r="S14"/>
  <c r="R14"/>
  <c r="Q14"/>
  <c r="P14"/>
  <c r="O14"/>
  <c r="N14"/>
  <c r="M14"/>
  <c r="L14"/>
  <c r="K14"/>
  <c r="J14"/>
  <c r="I14"/>
  <c r="H14"/>
  <c r="G14"/>
  <c r="F14"/>
  <c r="E14"/>
  <c r="D14"/>
  <c r="FR13"/>
  <c r="FQ13"/>
  <c r="FP13"/>
  <c r="FO13"/>
  <c r="FN13"/>
  <c r="FM13"/>
  <c r="FL13"/>
  <c r="FK13"/>
  <c r="FJ13"/>
  <c r="FI13"/>
  <c r="FH13"/>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O13"/>
  <c r="DN13"/>
  <c r="DM13"/>
  <c r="DL13"/>
  <c r="DK13"/>
  <c r="DJ13"/>
  <c r="DI13"/>
  <c r="DH13"/>
  <c r="DG13"/>
  <c r="DF13"/>
  <c r="DE13"/>
  <c r="DD13"/>
  <c r="DC13"/>
  <c r="DB13"/>
  <c r="DA13"/>
  <c r="CZ13"/>
  <c r="CY13"/>
  <c r="CX13"/>
  <c r="CW13"/>
  <c r="CV13"/>
  <c r="CU13"/>
  <c r="CT13"/>
  <c r="CR13"/>
  <c r="CQ13"/>
  <c r="CP13"/>
  <c r="CO13"/>
  <c r="CN13"/>
  <c r="CM13"/>
  <c r="CL13"/>
  <c r="CK13"/>
  <c r="CJ13"/>
  <c r="CI13"/>
  <c r="CH13"/>
  <c r="CG13"/>
  <c r="CF13"/>
  <c r="CE13"/>
  <c r="CD13"/>
  <c r="CC13"/>
  <c r="CB13"/>
  <c r="CA13"/>
  <c r="BZ13"/>
  <c r="BX13"/>
  <c r="BW13"/>
  <c r="BV13"/>
  <c r="BU13"/>
  <c r="BT13"/>
  <c r="BS13"/>
  <c r="BR13"/>
  <c r="BQ13"/>
  <c r="BP13"/>
  <c r="BO13"/>
  <c r="BN13"/>
  <c r="BM13"/>
  <c r="BL13"/>
  <c r="BK13"/>
  <c r="BI13"/>
  <c r="BH13"/>
  <c r="BG13"/>
  <c r="BF13"/>
  <c r="BE13"/>
  <c r="BD13"/>
  <c r="BC13"/>
  <c r="BB13"/>
  <c r="BA13"/>
  <c r="AY13"/>
  <c r="AX13"/>
  <c r="AW13"/>
  <c r="AV13"/>
  <c r="AU13"/>
  <c r="AT13"/>
  <c r="AS13"/>
  <c r="AR13"/>
  <c r="AQ13"/>
  <c r="AP13"/>
  <c r="AO13"/>
  <c r="AN13"/>
  <c r="AM13"/>
  <c r="AL13"/>
  <c r="AK13"/>
  <c r="AJ13"/>
  <c r="AH13"/>
  <c r="AG13"/>
  <c r="AF13"/>
  <c r="AE13"/>
  <c r="AD13"/>
  <c r="AC13"/>
  <c r="AB13"/>
  <c r="AA13"/>
  <c r="Z13"/>
  <c r="Y13"/>
  <c r="X13"/>
  <c r="W13"/>
  <c r="V13"/>
  <c r="U13"/>
  <c r="T13"/>
  <c r="S13"/>
  <c r="R13"/>
  <c r="Q13"/>
  <c r="P13"/>
  <c r="O13"/>
  <c r="N13"/>
  <c r="M13"/>
  <c r="L13"/>
  <c r="K13"/>
  <c r="J13"/>
  <c r="I13"/>
  <c r="H13"/>
  <c r="G13"/>
  <c r="F13"/>
  <c r="E13"/>
  <c r="D13"/>
  <c r="FR12"/>
  <c r="FQ12"/>
  <c r="FP12"/>
  <c r="FO12"/>
  <c r="FN12"/>
  <c r="FM12"/>
  <c r="FL12"/>
  <c r="FK12"/>
  <c r="FJ12"/>
  <c r="FI12"/>
  <c r="FH12"/>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O12"/>
  <c r="DN12"/>
  <c r="DM12"/>
  <c r="DL12"/>
  <c r="DK12"/>
  <c r="DJ12"/>
  <c r="DI12"/>
  <c r="DH12"/>
  <c r="DG12"/>
  <c r="DF12"/>
  <c r="DE12"/>
  <c r="DD12"/>
  <c r="DC12"/>
  <c r="DB12"/>
  <c r="DA12"/>
  <c r="CZ12"/>
  <c r="CY12"/>
  <c r="CX12"/>
  <c r="CW12"/>
  <c r="CV12"/>
  <c r="CU12"/>
  <c r="CT12"/>
  <c r="CR12"/>
  <c r="CQ12"/>
  <c r="CP12"/>
  <c r="CO12"/>
  <c r="CN12"/>
  <c r="CM12"/>
  <c r="CL12"/>
  <c r="CK12"/>
  <c r="CJ12"/>
  <c r="CI12"/>
  <c r="CH12"/>
  <c r="CG12"/>
  <c r="CF12"/>
  <c r="CE12"/>
  <c r="CD12"/>
  <c r="CC12"/>
  <c r="CB12"/>
  <c r="CA12"/>
  <c r="BZ12"/>
  <c r="BX12"/>
  <c r="BW12"/>
  <c r="BV12"/>
  <c r="BU12"/>
  <c r="BT12"/>
  <c r="BS12"/>
  <c r="BR12"/>
  <c r="BQ12"/>
  <c r="BP12"/>
  <c r="BO12"/>
  <c r="BN12"/>
  <c r="BM12"/>
  <c r="BL12"/>
  <c r="BK12"/>
  <c r="BI12"/>
  <c r="BH12"/>
  <c r="BG12"/>
  <c r="BF12"/>
  <c r="BE12"/>
  <c r="BD12"/>
  <c r="BC12"/>
  <c r="BB12"/>
  <c r="BA12"/>
  <c r="AY12"/>
  <c r="AX12"/>
  <c r="AW12"/>
  <c r="AV12"/>
  <c r="AU12"/>
  <c r="AT12"/>
  <c r="AS12"/>
  <c r="AR12"/>
  <c r="AQ12"/>
  <c r="AP12"/>
  <c r="AO12"/>
  <c r="AN12"/>
  <c r="AM12"/>
  <c r="AL12"/>
  <c r="AK12"/>
  <c r="AJ12"/>
  <c r="AH12"/>
  <c r="AG12"/>
  <c r="AF12"/>
  <c r="AE12"/>
  <c r="AD12"/>
  <c r="AC12"/>
  <c r="AB12"/>
  <c r="AA12"/>
  <c r="Z12"/>
  <c r="Y12"/>
  <c r="X12"/>
  <c r="W12"/>
  <c r="V12"/>
  <c r="U12"/>
  <c r="T12"/>
  <c r="S12"/>
  <c r="R12"/>
  <c r="Q12"/>
  <c r="P12"/>
  <c r="O12"/>
  <c r="N12"/>
  <c r="M12"/>
  <c r="L12"/>
  <c r="K12"/>
  <c r="J12"/>
  <c r="I12"/>
  <c r="H12"/>
  <c r="G12"/>
  <c r="F12"/>
  <c r="E12"/>
  <c r="D12"/>
  <c r="FR11"/>
  <c r="FQ11"/>
  <c r="FP11"/>
  <c r="FO11"/>
  <c r="FN11"/>
  <c r="FM11"/>
  <c r="FL11"/>
  <c r="FK11"/>
  <c r="FJ11"/>
  <c r="FI11"/>
  <c r="FH11"/>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O11"/>
  <c r="DN11"/>
  <c r="DM11"/>
  <c r="DL11"/>
  <c r="DK11"/>
  <c r="DJ11"/>
  <c r="DI11"/>
  <c r="DH11"/>
  <c r="DG11"/>
  <c r="DF11"/>
  <c r="DE11"/>
  <c r="DD11"/>
  <c r="DC11"/>
  <c r="DB11"/>
  <c r="DA11"/>
  <c r="CZ11"/>
  <c r="CY11"/>
  <c r="CX11"/>
  <c r="CW11"/>
  <c r="CV11"/>
  <c r="CU11"/>
  <c r="CT11"/>
  <c r="CR11"/>
  <c r="CQ11"/>
  <c r="CP11"/>
  <c r="CO11"/>
  <c r="CN11"/>
  <c r="CM11"/>
  <c r="CL11"/>
  <c r="CK11"/>
  <c r="CJ11"/>
  <c r="CI11"/>
  <c r="CH11"/>
  <c r="CG11"/>
  <c r="CF11"/>
  <c r="CE11"/>
  <c r="CD11"/>
  <c r="CC11"/>
  <c r="CB11"/>
  <c r="CA11"/>
  <c r="BZ11"/>
  <c r="BX11"/>
  <c r="BW11"/>
  <c r="BV11"/>
  <c r="BU11"/>
  <c r="BT11"/>
  <c r="BS11"/>
  <c r="BR11"/>
  <c r="BQ11"/>
  <c r="BP11"/>
  <c r="BO11"/>
  <c r="BN11"/>
  <c r="BM11"/>
  <c r="BL11"/>
  <c r="BK11"/>
  <c r="BI11"/>
  <c r="BH11"/>
  <c r="BG11"/>
  <c r="BF11"/>
  <c r="BE11"/>
  <c r="BD11"/>
  <c r="BC11"/>
  <c r="BB11"/>
  <c r="BA11"/>
  <c r="AY11"/>
  <c r="AX11"/>
  <c r="AW11"/>
  <c r="AV11"/>
  <c r="AU11"/>
  <c r="AT11"/>
  <c r="AS11"/>
  <c r="AR11"/>
  <c r="AQ11"/>
  <c r="AP11"/>
  <c r="AO11"/>
  <c r="AN11"/>
  <c r="AM11"/>
  <c r="AL11"/>
  <c r="AK11"/>
  <c r="AJ11"/>
  <c r="AH11"/>
  <c r="AG11"/>
  <c r="AF11"/>
  <c r="AE11"/>
  <c r="AD11"/>
  <c r="AC11"/>
  <c r="AB11"/>
  <c r="AA11"/>
  <c r="Z11"/>
  <c r="Y11"/>
  <c r="X11"/>
  <c r="W11"/>
  <c r="V11"/>
  <c r="U11"/>
  <c r="T11"/>
  <c r="S11"/>
  <c r="R11"/>
  <c r="Q11"/>
  <c r="P11"/>
  <c r="O11"/>
  <c r="N11"/>
  <c r="M11"/>
  <c r="L11"/>
  <c r="K11"/>
  <c r="J11"/>
  <c r="I11"/>
  <c r="H11"/>
  <c r="G11"/>
  <c r="F11"/>
  <c r="E11"/>
  <c r="D11"/>
  <c r="FR10"/>
  <c r="FQ10"/>
  <c r="FP10"/>
  <c r="FO10"/>
  <c r="FN10"/>
  <c r="FM10"/>
  <c r="FL10"/>
  <c r="FK10"/>
  <c r="FJ10"/>
  <c r="FI10"/>
  <c r="FH10"/>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O10"/>
  <c r="DN10"/>
  <c r="DM10"/>
  <c r="DL10"/>
  <c r="DK10"/>
  <c r="DJ10"/>
  <c r="DI10"/>
  <c r="DH10"/>
  <c r="DG10"/>
  <c r="DF10"/>
  <c r="DE10"/>
  <c r="DD10"/>
  <c r="DC10"/>
  <c r="DB10"/>
  <c r="DA10"/>
  <c r="CZ10"/>
  <c r="CY10"/>
  <c r="CX10"/>
  <c r="CW10"/>
  <c r="CV10"/>
  <c r="CU10"/>
  <c r="CT10"/>
  <c r="CR10"/>
  <c r="CQ10"/>
  <c r="CP10"/>
  <c r="CO10"/>
  <c r="CN10"/>
  <c r="CM10"/>
  <c r="CL10"/>
  <c r="CK10"/>
  <c r="CJ10"/>
  <c r="CI10"/>
  <c r="CH10"/>
  <c r="CG10"/>
  <c r="CF10"/>
  <c r="CE10"/>
  <c r="CD10"/>
  <c r="CC10"/>
  <c r="CB10"/>
  <c r="CA10"/>
  <c r="BZ10"/>
  <c r="BX10"/>
  <c r="BW10"/>
  <c r="BV10"/>
  <c r="BU10"/>
  <c r="BT10"/>
  <c r="BS10"/>
  <c r="BR10"/>
  <c r="BQ10"/>
  <c r="BP10"/>
  <c r="BO10"/>
  <c r="BN10"/>
  <c r="BM10"/>
  <c r="BL10"/>
  <c r="BK10"/>
  <c r="BI10"/>
  <c r="BH10"/>
  <c r="BG10"/>
  <c r="BF10"/>
  <c r="BE10"/>
  <c r="BD10"/>
  <c r="BC10"/>
  <c r="BB10"/>
  <c r="BA10"/>
  <c r="AY10"/>
  <c r="AX10"/>
  <c r="AW10"/>
  <c r="AV10"/>
  <c r="AU10"/>
  <c r="AT10"/>
  <c r="AS10"/>
  <c r="AR10"/>
  <c r="AQ10"/>
  <c r="AP10"/>
  <c r="AO10"/>
  <c r="AN10"/>
  <c r="AM10"/>
  <c r="AL10"/>
  <c r="AK10"/>
  <c r="AJ10"/>
  <c r="AH10"/>
  <c r="AG10"/>
  <c r="AF10"/>
  <c r="AE10"/>
  <c r="AD10"/>
  <c r="AC10"/>
  <c r="AB10"/>
  <c r="AA10"/>
  <c r="Z10"/>
  <c r="Y10"/>
  <c r="X10"/>
  <c r="W10"/>
  <c r="V10"/>
  <c r="U10"/>
  <c r="T10"/>
  <c r="S10"/>
  <c r="R10"/>
  <c r="Q10"/>
  <c r="P10"/>
  <c r="O10"/>
  <c r="N10"/>
  <c r="M10"/>
  <c r="L10"/>
  <c r="K10"/>
  <c r="J10"/>
  <c r="I10"/>
  <c r="H10"/>
  <c r="G10"/>
  <c r="F10"/>
  <c r="E10"/>
  <c r="D10"/>
  <c r="FR9"/>
  <c r="FQ9"/>
  <c r="FP9"/>
  <c r="FO9"/>
  <c r="FN9"/>
  <c r="FM9"/>
  <c r="FL9"/>
  <c r="FK9"/>
  <c r="FJ9"/>
  <c r="FI9"/>
  <c r="FH9"/>
  <c r="FG9"/>
  <c r="FF9"/>
  <c r="FE9"/>
  <c r="FD9"/>
  <c r="FC9"/>
  <c r="FB9"/>
  <c r="FA9"/>
  <c r="EZ9"/>
  <c r="EY9"/>
  <c r="EX9"/>
  <c r="EW9"/>
  <c r="EV9"/>
  <c r="EU9"/>
  <c r="ET9"/>
  <c r="ES9"/>
  <c r="ER9"/>
  <c r="EQ9"/>
  <c r="EP9"/>
  <c r="EO9"/>
  <c r="EN9"/>
  <c r="EM9"/>
  <c r="EL9"/>
  <c r="EK9"/>
  <c r="EJ9"/>
  <c r="EI9"/>
  <c r="EH9"/>
  <c r="EG9"/>
  <c r="EF9"/>
  <c r="EE9"/>
  <c r="ED9"/>
  <c r="EC9"/>
  <c r="EB9"/>
  <c r="EA9"/>
  <c r="DZ9"/>
  <c r="DY9"/>
  <c r="DX9"/>
  <c r="DW9"/>
  <c r="DV9"/>
  <c r="DU9"/>
  <c r="DT9"/>
  <c r="DS9"/>
  <c r="DR9"/>
  <c r="DQ9"/>
  <c r="DO9"/>
  <c r="DN9"/>
  <c r="DM9"/>
  <c r="DL9"/>
  <c r="DK9"/>
  <c r="DJ9"/>
  <c r="DI9"/>
  <c r="DH9"/>
  <c r="DG9"/>
  <c r="DF9"/>
  <c r="DE9"/>
  <c r="DD9"/>
  <c r="DC9"/>
  <c r="DB9"/>
  <c r="DA9"/>
  <c r="CZ9"/>
  <c r="CY9"/>
  <c r="CX9"/>
  <c r="CW9"/>
  <c r="CV9"/>
  <c r="CU9"/>
  <c r="CT9"/>
  <c r="CR9"/>
  <c r="CQ9"/>
  <c r="CP9"/>
  <c r="CO9"/>
  <c r="CN9"/>
  <c r="CM9"/>
  <c r="CL9"/>
  <c r="CK9"/>
  <c r="CJ9"/>
  <c r="CI9"/>
  <c r="CH9"/>
  <c r="CG9"/>
  <c r="CF9"/>
  <c r="CE9"/>
  <c r="CD9"/>
  <c r="CC9"/>
  <c r="CB9"/>
  <c r="CA9"/>
  <c r="BZ9"/>
  <c r="BX9"/>
  <c r="BW9"/>
  <c r="BV9"/>
  <c r="BU9"/>
  <c r="BT9"/>
  <c r="BS9"/>
  <c r="BR9"/>
  <c r="BQ9"/>
  <c r="BP9"/>
  <c r="BO9"/>
  <c r="BN9"/>
  <c r="BM9"/>
  <c r="BL9"/>
  <c r="BK9"/>
  <c r="BI9"/>
  <c r="BH9"/>
  <c r="BG9"/>
  <c r="BF9"/>
  <c r="BE9"/>
  <c r="BD9"/>
  <c r="BC9"/>
  <c r="BB9"/>
  <c r="BA9"/>
  <c r="AY9"/>
  <c r="AX9"/>
  <c r="AW9"/>
  <c r="AV9"/>
  <c r="AU9"/>
  <c r="AT9"/>
  <c r="AS9"/>
  <c r="AR9"/>
  <c r="AQ9"/>
  <c r="AP9"/>
  <c r="AO9"/>
  <c r="AN9"/>
  <c r="AM9"/>
  <c r="AL9"/>
  <c r="AK9"/>
  <c r="AJ9"/>
  <c r="AH9"/>
  <c r="AG9"/>
  <c r="AF9"/>
  <c r="AE9"/>
  <c r="AD9"/>
  <c r="AC9"/>
  <c r="AB9"/>
  <c r="AA9"/>
  <c r="Z9"/>
  <c r="Y9"/>
  <c r="X9"/>
  <c r="W9"/>
  <c r="V9"/>
  <c r="U9"/>
  <c r="T9"/>
  <c r="S9"/>
  <c r="R9"/>
  <c r="Q9"/>
  <c r="P9"/>
  <c r="O9"/>
  <c r="N9"/>
  <c r="M9"/>
  <c r="L9"/>
  <c r="K9"/>
  <c r="J9"/>
  <c r="I9"/>
  <c r="H9"/>
  <c r="G9"/>
  <c r="F9"/>
  <c r="E9"/>
  <c r="D9"/>
  <c r="FR8"/>
  <c r="FQ8"/>
  <c r="FP8"/>
  <c r="FO8"/>
  <c r="FN8"/>
  <c r="FM8"/>
  <c r="FL8"/>
  <c r="FK8"/>
  <c r="FJ8"/>
  <c r="FI8"/>
  <c r="FH8"/>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R8"/>
  <c r="DQ8"/>
  <c r="DO8"/>
  <c r="DN8"/>
  <c r="DM8"/>
  <c r="DL8"/>
  <c r="DK8"/>
  <c r="DJ8"/>
  <c r="DI8"/>
  <c r="DH8"/>
  <c r="DG8"/>
  <c r="DF8"/>
  <c r="DE8"/>
  <c r="DD8"/>
  <c r="DC8"/>
  <c r="DB8"/>
  <c r="DA8"/>
  <c r="CZ8"/>
  <c r="CY8"/>
  <c r="CX8"/>
  <c r="CW8"/>
  <c r="CV8"/>
  <c r="CU8"/>
  <c r="CT8"/>
  <c r="CR8"/>
  <c r="CQ8"/>
  <c r="CP8"/>
  <c r="CO8"/>
  <c r="CN8"/>
  <c r="CM8"/>
  <c r="CL8"/>
  <c r="CK8"/>
  <c r="CJ8"/>
  <c r="CI8"/>
  <c r="CH8"/>
  <c r="CG8"/>
  <c r="CF8"/>
  <c r="CE8"/>
  <c r="CD8"/>
  <c r="CC8"/>
  <c r="CB8"/>
  <c r="CA8"/>
  <c r="BZ8"/>
  <c r="BX8"/>
  <c r="BW8"/>
  <c r="BV8"/>
  <c r="BU8"/>
  <c r="BT8"/>
  <c r="BS8"/>
  <c r="BR8"/>
  <c r="BQ8"/>
  <c r="BP8"/>
  <c r="BO8"/>
  <c r="BN8"/>
  <c r="BM8"/>
  <c r="BL8"/>
  <c r="BK8"/>
  <c r="BI8"/>
  <c r="BH8"/>
  <c r="BG8"/>
  <c r="BF8"/>
  <c r="BE8"/>
  <c r="BD8"/>
  <c r="BC8"/>
  <c r="BB8"/>
  <c r="BA8"/>
  <c r="AY8"/>
  <c r="AX8"/>
  <c r="AW8"/>
  <c r="AV8"/>
  <c r="AU8"/>
  <c r="AT8"/>
  <c r="AS8"/>
  <c r="AR8"/>
  <c r="AQ8"/>
  <c r="AP8"/>
  <c r="AO8"/>
  <c r="AN8"/>
  <c r="AM8"/>
  <c r="AL8"/>
  <c r="AK8"/>
  <c r="AJ8"/>
  <c r="AH8"/>
  <c r="AG8"/>
  <c r="AF8"/>
  <c r="AE8"/>
  <c r="AD8"/>
  <c r="AC8"/>
  <c r="AB8"/>
  <c r="AA8"/>
  <c r="Z8"/>
  <c r="Y8"/>
  <c r="X8"/>
  <c r="W8"/>
  <c r="V8"/>
  <c r="U8"/>
  <c r="T8"/>
  <c r="S8"/>
  <c r="R8"/>
  <c r="Q8"/>
  <c r="P8"/>
  <c r="O8"/>
  <c r="N8"/>
  <c r="M8"/>
  <c r="L8"/>
  <c r="K8"/>
  <c r="J8"/>
  <c r="I8"/>
  <c r="H8"/>
  <c r="G8"/>
  <c r="F8"/>
  <c r="E8"/>
  <c r="D8"/>
  <c r="FR7"/>
  <c r="FQ7"/>
  <c r="FP7"/>
  <c r="FO7"/>
  <c r="FN7"/>
  <c r="FM7"/>
  <c r="FL7"/>
  <c r="FK7"/>
  <c r="FJ7"/>
  <c r="FI7"/>
  <c r="FH7"/>
  <c r="FG7"/>
  <c r="FF7"/>
  <c r="FE7"/>
  <c r="FD7"/>
  <c r="FC7"/>
  <c r="FB7"/>
  <c r="FA7"/>
  <c r="EZ7"/>
  <c r="EY7"/>
  <c r="EX7"/>
  <c r="EW7"/>
  <c r="EV7"/>
  <c r="EU7"/>
  <c r="ET7"/>
  <c r="ES7"/>
  <c r="ER7"/>
  <c r="EQ7"/>
  <c r="EP7"/>
  <c r="EO7"/>
  <c r="EN7"/>
  <c r="EM7"/>
  <c r="EL7"/>
  <c r="EK7"/>
  <c r="EJ7"/>
  <c r="EI7"/>
  <c r="EH7"/>
  <c r="EG7"/>
  <c r="EF7"/>
  <c r="EE7"/>
  <c r="ED7"/>
  <c r="EC7"/>
  <c r="EB7"/>
  <c r="EA7"/>
  <c r="DZ7"/>
  <c r="DY7"/>
  <c r="DX7"/>
  <c r="DW7"/>
  <c r="DV7"/>
  <c r="DU7"/>
  <c r="DT7"/>
  <c r="DS7"/>
  <c r="DR7"/>
  <c r="DQ7"/>
  <c r="DO7"/>
  <c r="DN7"/>
  <c r="DM7"/>
  <c r="DL7"/>
  <c r="DK7"/>
  <c r="DJ7"/>
  <c r="DI7"/>
  <c r="DH7"/>
  <c r="DG7"/>
  <c r="DF7"/>
  <c r="DE7"/>
  <c r="DD7"/>
  <c r="DC7"/>
  <c r="DB7"/>
  <c r="DA7"/>
  <c r="CZ7"/>
  <c r="CY7"/>
  <c r="CX7"/>
  <c r="CW7"/>
  <c r="CV7"/>
  <c r="CU7"/>
  <c r="CT7"/>
  <c r="CR7"/>
  <c r="CQ7"/>
  <c r="CP7"/>
  <c r="CO7"/>
  <c r="CN7"/>
  <c r="CM7"/>
  <c r="CL7"/>
  <c r="CK7"/>
  <c r="CJ7"/>
  <c r="CI7"/>
  <c r="CH7"/>
  <c r="CG7"/>
  <c r="CF7"/>
  <c r="CE7"/>
  <c r="CD7"/>
  <c r="CC7"/>
  <c r="CB7"/>
  <c r="CA7"/>
  <c r="BZ7"/>
  <c r="BX7"/>
  <c r="BW7"/>
  <c r="BV7"/>
  <c r="BU7"/>
  <c r="BT7"/>
  <c r="BS7"/>
  <c r="BR7"/>
  <c r="BQ7"/>
  <c r="BP7"/>
  <c r="BO7"/>
  <c r="BN7"/>
  <c r="BM7"/>
  <c r="BL7"/>
  <c r="BK7"/>
  <c r="BI7"/>
  <c r="BH7"/>
  <c r="BG7"/>
  <c r="BF7"/>
  <c r="BE7"/>
  <c r="BD7"/>
  <c r="BC7"/>
  <c r="BB7"/>
  <c r="BA7"/>
  <c r="AY7"/>
  <c r="AX7"/>
  <c r="AW7"/>
  <c r="AV7"/>
  <c r="AU7"/>
  <c r="AT7"/>
  <c r="AS7"/>
  <c r="AR7"/>
  <c r="AQ7"/>
  <c r="AP7"/>
  <c r="AO7"/>
  <c r="AN7"/>
  <c r="AM7"/>
  <c r="AL7"/>
  <c r="AK7"/>
  <c r="AJ7"/>
  <c r="AH7"/>
  <c r="AG7"/>
  <c r="AF7"/>
  <c r="AE7"/>
  <c r="AD7"/>
  <c r="AC7"/>
  <c r="AB7"/>
  <c r="AA7"/>
  <c r="Z7"/>
  <c r="Y7"/>
  <c r="X7"/>
  <c r="W7"/>
  <c r="V7"/>
  <c r="U7"/>
  <c r="T7"/>
  <c r="S7"/>
  <c r="R7"/>
  <c r="Q7"/>
  <c r="P7"/>
  <c r="O7"/>
  <c r="N7"/>
  <c r="M7"/>
  <c r="L7"/>
  <c r="K7"/>
  <c r="J7"/>
  <c r="I7"/>
  <c r="H7"/>
  <c r="G7"/>
  <c r="F7"/>
  <c r="E7"/>
  <c r="D7"/>
  <c r="FR6"/>
  <c r="FQ6"/>
  <c r="FP6"/>
  <c r="FO6"/>
  <c r="FN6"/>
  <c r="FM6"/>
  <c r="FL6"/>
  <c r="FK6"/>
  <c r="FJ6"/>
  <c r="FI6"/>
  <c r="FH6"/>
  <c r="FG6"/>
  <c r="FF6"/>
  <c r="FE6"/>
  <c r="FD6"/>
  <c r="FC6"/>
  <c r="FB6"/>
  <c r="FA6"/>
  <c r="EZ6"/>
  <c r="EY6"/>
  <c r="EX6"/>
  <c r="EW6"/>
  <c r="EV6"/>
  <c r="EU6"/>
  <c r="ET6"/>
  <c r="ES6"/>
  <c r="ER6"/>
  <c r="EQ6"/>
  <c r="EP6"/>
  <c r="EO6"/>
  <c r="EN6"/>
  <c r="EM6"/>
  <c r="EL6"/>
  <c r="EK6"/>
  <c r="EJ6"/>
  <c r="EI6"/>
  <c r="EH6"/>
  <c r="EG6"/>
  <c r="EF6"/>
  <c r="EE6"/>
  <c r="ED6"/>
  <c r="EC6"/>
  <c r="EB6"/>
  <c r="EA6"/>
  <c r="DZ6"/>
  <c r="DY6"/>
  <c r="DX6"/>
  <c r="DW6"/>
  <c r="DV6"/>
  <c r="DU6"/>
  <c r="DT6"/>
  <c r="DS6"/>
  <c r="DR6"/>
  <c r="DQ6"/>
  <c r="DO6"/>
  <c r="DN6"/>
  <c r="DM6"/>
  <c r="DL6"/>
  <c r="DK6"/>
  <c r="DJ6"/>
  <c r="DI6"/>
  <c r="DH6"/>
  <c r="DG6"/>
  <c r="DF6"/>
  <c r="DE6"/>
  <c r="DD6"/>
  <c r="DC6"/>
  <c r="DB6"/>
  <c r="DA6"/>
  <c r="CZ6"/>
  <c r="CY6"/>
  <c r="CX6"/>
  <c r="CW6"/>
  <c r="CV6"/>
  <c r="CU6"/>
  <c r="CT6"/>
  <c r="CR6"/>
  <c r="CQ6"/>
  <c r="CP6"/>
  <c r="CO6"/>
  <c r="CN6"/>
  <c r="CM6"/>
  <c r="CL6"/>
  <c r="CK6"/>
  <c r="CJ6"/>
  <c r="CI6"/>
  <c r="CH6"/>
  <c r="CG6"/>
  <c r="CF6"/>
  <c r="CE6"/>
  <c r="CD6"/>
  <c r="CC6"/>
  <c r="CB6"/>
  <c r="CA6"/>
  <c r="BZ6"/>
  <c r="BX6"/>
  <c r="BW6"/>
  <c r="BV6"/>
  <c r="BU6"/>
  <c r="BT6"/>
  <c r="BS6"/>
  <c r="BR6"/>
  <c r="BQ6"/>
  <c r="BP6"/>
  <c r="BO6"/>
  <c r="BN6"/>
  <c r="BM6"/>
  <c r="BL6"/>
  <c r="BK6"/>
  <c r="BI6"/>
  <c r="BH6"/>
  <c r="BG6"/>
  <c r="BF6"/>
  <c r="BE6"/>
  <c r="BD6"/>
  <c r="BC6"/>
  <c r="BB6"/>
  <c r="BA6"/>
  <c r="AY6"/>
  <c r="AX6"/>
  <c r="AW6"/>
  <c r="AV6"/>
  <c r="AU6"/>
  <c r="AT6"/>
  <c r="AS6"/>
  <c r="AR6"/>
  <c r="AQ6"/>
  <c r="AP6"/>
  <c r="AO6"/>
  <c r="AN6"/>
  <c r="AM6"/>
  <c r="AL6"/>
  <c r="AK6"/>
  <c r="AJ6"/>
  <c r="AH6"/>
  <c r="AG6"/>
  <c r="AF6"/>
  <c r="AE6"/>
  <c r="AD6"/>
  <c r="AC6"/>
  <c r="AB6"/>
  <c r="AA6"/>
  <c r="Z6"/>
  <c r="Y6"/>
  <c r="X6"/>
  <c r="W6"/>
  <c r="V6"/>
  <c r="U6"/>
  <c r="T6"/>
  <c r="S6"/>
  <c r="R6"/>
  <c r="Q6"/>
  <c r="P6"/>
  <c r="O6"/>
  <c r="N6"/>
  <c r="M6"/>
  <c r="L6"/>
  <c r="K6"/>
  <c r="J6"/>
  <c r="I6"/>
  <c r="H6"/>
  <c r="G6"/>
  <c r="F6"/>
  <c r="E6"/>
  <c r="D6"/>
  <c r="FR5"/>
  <c r="FQ5"/>
  <c r="FP5"/>
  <c r="FO5"/>
  <c r="FN5"/>
  <c r="FM5"/>
  <c r="FL5"/>
  <c r="FK5"/>
  <c r="FJ5"/>
  <c r="FI5"/>
  <c r="FH5"/>
  <c r="FG5"/>
  <c r="FF5"/>
  <c r="FE5"/>
  <c r="FD5"/>
  <c r="FC5"/>
  <c r="FB5"/>
  <c r="FA5"/>
  <c r="EZ5"/>
  <c r="EY5"/>
  <c r="EX5"/>
  <c r="EW5"/>
  <c r="EV5"/>
  <c r="EU5"/>
  <c r="ET5"/>
  <c r="ES5"/>
  <c r="ER5"/>
  <c r="EQ5"/>
  <c r="EP5"/>
  <c r="EO5"/>
  <c r="EN5"/>
  <c r="EM5"/>
  <c r="EL5"/>
  <c r="EK5"/>
  <c r="EJ5"/>
  <c r="EI5"/>
  <c r="EH5"/>
  <c r="EG5"/>
  <c r="EF5"/>
  <c r="EE5"/>
  <c r="ED5"/>
  <c r="EC5"/>
  <c r="EB5"/>
  <c r="EA5"/>
  <c r="DZ5"/>
  <c r="DY5"/>
  <c r="DX5"/>
  <c r="DW5"/>
  <c r="DV5"/>
  <c r="DU5"/>
  <c r="DT5"/>
  <c r="DS5"/>
  <c r="DR5"/>
  <c r="DQ5"/>
  <c r="DO5"/>
  <c r="DN5"/>
  <c r="DM5"/>
  <c r="DL5"/>
  <c r="DK5"/>
  <c r="DJ5"/>
  <c r="DI5"/>
  <c r="DH5"/>
  <c r="DG5"/>
  <c r="DF5"/>
  <c r="DE5"/>
  <c r="DD5"/>
  <c r="DC5"/>
  <c r="DB5"/>
  <c r="DA5"/>
  <c r="CZ5"/>
  <c r="CY5"/>
  <c r="CX5"/>
  <c r="CW5"/>
  <c r="CV5"/>
  <c r="CU5"/>
  <c r="CT5"/>
  <c r="CR5"/>
  <c r="CQ5"/>
  <c r="CP5"/>
  <c r="CO5"/>
  <c r="CN5"/>
  <c r="CM5"/>
  <c r="CL5"/>
  <c r="CK5"/>
  <c r="CJ5"/>
  <c r="CI5"/>
  <c r="CH5"/>
  <c r="CG5"/>
  <c r="CF5"/>
  <c r="CE5"/>
  <c r="CD5"/>
  <c r="CC5"/>
  <c r="CB5"/>
  <c r="CA5"/>
  <c r="BZ5"/>
  <c r="BX5"/>
  <c r="BW5"/>
  <c r="BV5"/>
  <c r="BU5"/>
  <c r="BT5"/>
  <c r="BS5"/>
  <c r="BR5"/>
  <c r="BQ5"/>
  <c r="BP5"/>
  <c r="BO5"/>
  <c r="BN5"/>
  <c r="BM5"/>
  <c r="BL5"/>
  <c r="BK5"/>
  <c r="BI5"/>
  <c r="BH5"/>
  <c r="BG5"/>
  <c r="BF5"/>
  <c r="BE5"/>
  <c r="BD5"/>
  <c r="BC5"/>
  <c r="BB5"/>
  <c r="BA5"/>
  <c r="AY5"/>
  <c r="AX5"/>
  <c r="AW5"/>
  <c r="AV5"/>
  <c r="AU5"/>
  <c r="AT5"/>
  <c r="AS5"/>
  <c r="AR5"/>
  <c r="AQ5"/>
  <c r="AP5"/>
  <c r="AO5"/>
  <c r="AN5"/>
  <c r="AM5"/>
  <c r="AL5"/>
  <c r="AK5"/>
  <c r="AJ5"/>
  <c r="AH5"/>
  <c r="AG5"/>
  <c r="AF5"/>
  <c r="AE5"/>
  <c r="AD5"/>
  <c r="AC5"/>
  <c r="AB5"/>
  <c r="AA5"/>
  <c r="Z5"/>
  <c r="Y5"/>
  <c r="X5"/>
  <c r="W5"/>
  <c r="V5"/>
  <c r="U5"/>
  <c r="T5"/>
  <c r="S5"/>
  <c r="R5"/>
  <c r="Q5"/>
  <c r="P5"/>
  <c r="O5"/>
  <c r="N5"/>
  <c r="M5"/>
  <c r="L5"/>
  <c r="K5"/>
  <c r="J5"/>
  <c r="I5"/>
  <c r="H5"/>
  <c r="G5"/>
  <c r="F5"/>
  <c r="E5"/>
  <c r="D5"/>
  <c r="FR4"/>
  <c r="FQ4"/>
  <c r="FP4"/>
  <c r="FP41" s="1"/>
  <c r="FO4"/>
  <c r="FO41" s="1"/>
  <c r="FN4"/>
  <c r="FN41" s="1"/>
  <c r="FM4"/>
  <c r="FL4"/>
  <c r="FL41" s="1"/>
  <c r="FK4"/>
  <c r="FK41" s="1"/>
  <c r="FJ4"/>
  <c r="FI4"/>
  <c r="FI41" s="1"/>
  <c r="FH4"/>
  <c r="FH41" s="1"/>
  <c r="FG4"/>
  <c r="FG41" s="1"/>
  <c r="FF4"/>
  <c r="FF41" s="1"/>
  <c r="FE4"/>
  <c r="FE41" s="1"/>
  <c r="FD4"/>
  <c r="FC4"/>
  <c r="FC41" s="1"/>
  <c r="FB4"/>
  <c r="FA4"/>
  <c r="FA41" s="1"/>
  <c r="EZ4"/>
  <c r="EY4"/>
  <c r="EY41" s="1"/>
  <c r="EX4"/>
  <c r="EW4"/>
  <c r="EV4"/>
  <c r="EU4"/>
  <c r="EU41" s="1"/>
  <c r="ET4"/>
  <c r="ES4"/>
  <c r="ES41" s="1"/>
  <c r="ER4"/>
  <c r="EQ4"/>
  <c r="EQ41" s="1"/>
  <c r="EP4"/>
  <c r="EP41" s="1"/>
  <c r="EO4"/>
  <c r="EO41" s="1"/>
  <c r="EN4"/>
  <c r="EM4"/>
  <c r="EM41" s="1"/>
  <c r="EL4"/>
  <c r="EK4"/>
  <c r="EK41" s="1"/>
  <c r="EJ4"/>
  <c r="EI4"/>
  <c r="EI41" s="1"/>
  <c r="EH4"/>
  <c r="EH41" s="1"/>
  <c r="EG4"/>
  <c r="EG41" s="1"/>
  <c r="EF4"/>
  <c r="EF41" s="1"/>
  <c r="EE4"/>
  <c r="ED4"/>
  <c r="EC4"/>
  <c r="EC41" s="1"/>
  <c r="EB4"/>
  <c r="EB41" s="1"/>
  <c r="EA4"/>
  <c r="EA41" s="1"/>
  <c r="DZ4"/>
  <c r="DY4"/>
  <c r="DX4"/>
  <c r="DW4"/>
  <c r="DW41" s="1"/>
  <c r="DV4"/>
  <c r="DV41" s="1"/>
  <c r="DU4"/>
  <c r="DU41" s="1"/>
  <c r="DT4"/>
  <c r="DT41" s="1"/>
  <c r="DS4"/>
  <c r="DS41" s="1"/>
  <c r="DR4"/>
  <c r="DR41" s="1"/>
  <c r="DQ4"/>
  <c r="DQ41" s="1"/>
  <c r="DO4"/>
  <c r="DN4"/>
  <c r="DM4"/>
  <c r="DM41" s="1"/>
  <c r="DL4"/>
  <c r="DK4"/>
  <c r="DJ4"/>
  <c r="DJ41" s="1"/>
  <c r="DI4"/>
  <c r="DH4"/>
  <c r="DH41" s="1"/>
  <c r="DG4"/>
  <c r="DF4"/>
  <c r="DF41" s="1"/>
  <c r="DE4"/>
  <c r="DD4"/>
  <c r="DD41" s="1"/>
  <c r="DC4"/>
  <c r="DB4"/>
  <c r="DB41" s="1"/>
  <c r="DA4"/>
  <c r="CZ4"/>
  <c r="CZ41" s="1"/>
  <c r="CY4"/>
  <c r="CX4"/>
  <c r="CX41" s="1"/>
  <c r="CW4"/>
  <c r="CV4"/>
  <c r="CV41" s="1"/>
  <c r="CU4"/>
  <c r="CU41" s="1"/>
  <c r="CT4"/>
  <c r="CR4"/>
  <c r="CR41" s="1"/>
  <c r="CQ4"/>
  <c r="CQ41" s="1"/>
  <c r="CP4"/>
  <c r="CP41" s="1"/>
  <c r="CO4"/>
  <c r="CO41" s="1"/>
  <c r="CN4"/>
  <c r="CN41" s="1"/>
  <c r="CM4"/>
  <c r="CL4"/>
  <c r="CK4"/>
  <c r="CJ4"/>
  <c r="CJ41" s="1"/>
  <c r="CI4"/>
  <c r="CI41" s="1"/>
  <c r="CH4"/>
  <c r="CH41" s="1"/>
  <c r="CG4"/>
  <c r="CG41" s="1"/>
  <c r="CF4"/>
  <c r="CF41" s="1"/>
  <c r="CE4"/>
  <c r="CE41" s="1"/>
  <c r="CD4"/>
  <c r="CD41" s="1"/>
  <c r="CC4"/>
  <c r="CC41" s="1"/>
  <c r="CB4"/>
  <c r="CA4"/>
  <c r="BZ4"/>
  <c r="BZ41" s="1"/>
  <c r="BX4"/>
  <c r="BX41" s="1"/>
  <c r="BW4"/>
  <c r="BW41" s="1"/>
  <c r="BV4"/>
  <c r="BV41" s="1"/>
  <c r="BU4"/>
  <c r="BU41" s="1"/>
  <c r="BT4"/>
  <c r="BT41" s="1"/>
  <c r="BS4"/>
  <c r="BS41" s="1"/>
  <c r="BR4"/>
  <c r="BR41" s="1"/>
  <c r="BQ4"/>
  <c r="BP4"/>
  <c r="BP41" s="1"/>
  <c r="BO4"/>
  <c r="BO41" s="1"/>
  <c r="BN4"/>
  <c r="BN41" s="1"/>
  <c r="BM4"/>
  <c r="BM41" s="1"/>
  <c r="BL4"/>
  <c r="BK4"/>
  <c r="BK41" s="1"/>
  <c r="BI4"/>
  <c r="BI41" s="1"/>
  <c r="BH4"/>
  <c r="BH41" s="1"/>
  <c r="BG4"/>
  <c r="BF4"/>
  <c r="BF41" s="1"/>
  <c r="BE4"/>
  <c r="BD4"/>
  <c r="BC4"/>
  <c r="BC41" s="1"/>
  <c r="BB4"/>
  <c r="BB41" s="1"/>
  <c r="BA4"/>
  <c r="BA41" s="1"/>
  <c r="AY4"/>
  <c r="AX4"/>
  <c r="AW4"/>
  <c r="AV4"/>
  <c r="AV41" s="1"/>
  <c r="AU4"/>
  <c r="AU41" s="1"/>
  <c r="AT4"/>
  <c r="AT41" s="1"/>
  <c r="AS4"/>
  <c r="AR4"/>
  <c r="AQ4"/>
  <c r="AQ41" s="1"/>
  <c r="AP4"/>
  <c r="AO4"/>
  <c r="AO41" s="1"/>
  <c r="AN4"/>
  <c r="AN41" s="1"/>
  <c r="AM4"/>
  <c r="AM41" s="1"/>
  <c r="AL4"/>
  <c r="AL41" s="1"/>
  <c r="AK4"/>
  <c r="AK41" s="1"/>
  <c r="AJ4"/>
  <c r="AJ41" s="1"/>
  <c r="AH4"/>
  <c r="AG4"/>
  <c r="AF4"/>
  <c r="AE4"/>
  <c r="AD4"/>
  <c r="AC4"/>
  <c r="AB4"/>
  <c r="AA4"/>
  <c r="Z4"/>
  <c r="Y4"/>
  <c r="X4"/>
  <c r="W4"/>
  <c r="V4"/>
  <c r="U4"/>
  <c r="T4"/>
  <c r="S4"/>
  <c r="R4"/>
  <c r="Q4"/>
  <c r="P4"/>
  <c r="O4"/>
  <c r="N4"/>
  <c r="M4"/>
  <c r="L4"/>
  <c r="K4"/>
  <c r="J4"/>
  <c r="I4"/>
  <c r="H4"/>
  <c r="G4"/>
  <c r="F4"/>
  <c r="E4"/>
  <c r="D4"/>
  <c r="FR3"/>
  <c r="FQ3"/>
  <c r="FP3"/>
  <c r="FO3"/>
  <c r="FN3"/>
  <c r="FM3"/>
  <c r="FL3"/>
  <c r="FK3"/>
  <c r="FJ3"/>
  <c r="FI3"/>
  <c r="FH3"/>
  <c r="FG3"/>
  <c r="FF3"/>
  <c r="FE3"/>
  <c r="FD3"/>
  <c r="FC3"/>
  <c r="FB3"/>
  <c r="FA3"/>
  <c r="EZ3"/>
  <c r="EY3"/>
  <c r="EX3"/>
  <c r="EW3"/>
  <c r="EV3"/>
  <c r="EU3"/>
  <c r="ET3"/>
  <c r="ES3"/>
  <c r="ER3"/>
  <c r="EQ3"/>
  <c r="EP3"/>
  <c r="EO3"/>
  <c r="EN3"/>
  <c r="EM3"/>
  <c r="EL3"/>
  <c r="EK3"/>
  <c r="EJ3"/>
  <c r="EI3"/>
  <c r="EH3"/>
  <c r="EG3"/>
  <c r="EF3"/>
  <c r="EE3"/>
  <c r="ED3"/>
  <c r="EC3"/>
  <c r="EB3"/>
  <c r="EA3"/>
  <c r="DZ3"/>
  <c r="DY3"/>
  <c r="DX3"/>
  <c r="DW3"/>
  <c r="DV3"/>
  <c r="DU3"/>
  <c r="DT3"/>
  <c r="DS3"/>
  <c r="DR3"/>
  <c r="DQ3"/>
  <c r="DO3"/>
  <c r="DN3"/>
  <c r="DM3"/>
  <c r="DL3"/>
  <c r="DK3"/>
  <c r="DJ3"/>
  <c r="DI3"/>
  <c r="DH3"/>
  <c r="DG3"/>
  <c r="DF3"/>
  <c r="DE3"/>
  <c r="DD3"/>
  <c r="DC3"/>
  <c r="DB3"/>
  <c r="DA3"/>
  <c r="CZ3"/>
  <c r="CY3"/>
  <c r="CX3"/>
  <c r="CW3"/>
  <c r="CV3"/>
  <c r="CU3"/>
  <c r="CT3"/>
  <c r="CR3"/>
  <c r="CQ3"/>
  <c r="CP3"/>
  <c r="CO3"/>
  <c r="CN3"/>
  <c r="CM3"/>
  <c r="CL3"/>
  <c r="CK3"/>
  <c r="CJ3"/>
  <c r="CI3"/>
  <c r="CH3"/>
  <c r="CG3"/>
  <c r="CF3"/>
  <c r="CE3"/>
  <c r="CD3"/>
  <c r="CC3"/>
  <c r="CB3"/>
  <c r="CA3"/>
  <c r="BZ3"/>
  <c r="BX3"/>
  <c r="BW3"/>
  <c r="BV3"/>
  <c r="BU3"/>
  <c r="BT3"/>
  <c r="BS3"/>
  <c r="BR3"/>
  <c r="BQ3"/>
  <c r="BP3"/>
  <c r="BO3"/>
  <c r="BN3"/>
  <c r="BM3"/>
  <c r="BL3"/>
  <c r="BK3"/>
  <c r="BI3"/>
  <c r="BH3"/>
  <c r="BG3"/>
  <c r="BF3"/>
  <c r="BE3"/>
  <c r="BD3"/>
  <c r="BC3"/>
  <c r="BB3"/>
  <c r="BA3"/>
  <c r="AY3"/>
  <c r="AX3"/>
  <c r="AW3"/>
  <c r="AV3"/>
  <c r="AU3"/>
  <c r="AT3"/>
  <c r="AS3"/>
  <c r="AR3"/>
  <c r="AQ3"/>
  <c r="AP3"/>
  <c r="AO3"/>
  <c r="AN3"/>
  <c r="AM3"/>
  <c r="AL3"/>
  <c r="AK3"/>
  <c r="AJ3"/>
  <c r="AH3"/>
  <c r="AG3"/>
  <c r="AF3"/>
  <c r="AE3"/>
  <c r="AD3"/>
  <c r="AC3"/>
  <c r="AB3"/>
  <c r="AA3"/>
  <c r="Z3"/>
  <c r="Y3"/>
  <c r="X3"/>
  <c r="W3"/>
  <c r="V3"/>
  <c r="U3"/>
  <c r="T3"/>
  <c r="S3"/>
  <c r="R3"/>
  <c r="Q3"/>
  <c r="P3"/>
  <c r="O3"/>
  <c r="N3"/>
  <c r="M3"/>
  <c r="L3"/>
  <c r="K3"/>
  <c r="J3"/>
  <c r="I3"/>
  <c r="H3"/>
  <c r="G3"/>
  <c r="F3"/>
  <c r="E3"/>
  <c r="D3"/>
  <c r="A3"/>
  <c r="FN40" l="1"/>
  <c r="FN39"/>
  <c r="FP40"/>
  <c r="FP44" s="1"/>
  <c r="FP39"/>
  <c r="FO40"/>
  <c r="FO44" s="1"/>
  <c r="FO39"/>
  <c r="CP40"/>
  <c r="CP39"/>
  <c r="CO39"/>
  <c r="CO40"/>
  <c r="CQ39"/>
  <c r="CQ40"/>
  <c r="CJ40"/>
  <c r="CJ39"/>
  <c r="CN40"/>
  <c r="CN39"/>
  <c r="CD39"/>
  <c r="CD40"/>
  <c r="CF39"/>
  <c r="CF40"/>
  <c r="CH39"/>
  <c r="CH40"/>
  <c r="DM40"/>
  <c r="DM39"/>
  <c r="CC40"/>
  <c r="CC39"/>
  <c r="CE40"/>
  <c r="CE39"/>
  <c r="CG40"/>
  <c r="CG39"/>
  <c r="CI40"/>
  <c r="CI39"/>
  <c r="AY41"/>
  <c r="AY45" s="1"/>
  <c r="AV40"/>
  <c r="AV39"/>
  <c r="BF39"/>
  <c r="BF40"/>
  <c r="BH40"/>
  <c r="BH39"/>
  <c r="AU40"/>
  <c r="AU39"/>
  <c r="BZ40"/>
  <c r="BZ39"/>
  <c r="CR40"/>
  <c r="CR39"/>
  <c r="FL40"/>
  <c r="FL39"/>
  <c r="FK40"/>
  <c r="FK39"/>
  <c r="FI40"/>
  <c r="FI44" s="1"/>
  <c r="FI39"/>
  <c r="FF39"/>
  <c r="FF40"/>
  <c r="FH39"/>
  <c r="FH40"/>
  <c r="FE40"/>
  <c r="FE39"/>
  <c r="FG40"/>
  <c r="FG39"/>
  <c r="BK40"/>
  <c r="BK39"/>
  <c r="BM40"/>
  <c r="BM39"/>
  <c r="BO40"/>
  <c r="BO39"/>
  <c r="BS40"/>
  <c r="BS39"/>
  <c r="BU40"/>
  <c r="BU39"/>
  <c r="BW40"/>
  <c r="BW39"/>
  <c r="BN40"/>
  <c r="BN39"/>
  <c r="BP40"/>
  <c r="BP39"/>
  <c r="BR40"/>
  <c r="BR39"/>
  <c r="BT40"/>
  <c r="BT39"/>
  <c r="BV40"/>
  <c r="BV39"/>
  <c r="BX40"/>
  <c r="BX39"/>
  <c r="FB39"/>
  <c r="FB43" s="1"/>
  <c r="FB40"/>
  <c r="FD39"/>
  <c r="FD40"/>
  <c r="EY40"/>
  <c r="EY44" s="1"/>
  <c r="EY39"/>
  <c r="FA40"/>
  <c r="FA39"/>
  <c r="FC40"/>
  <c r="FC44" s="1"/>
  <c r="FC39"/>
  <c r="ER41"/>
  <c r="ER45" s="1"/>
  <c r="ET41"/>
  <c r="EV41"/>
  <c r="EV45" s="1"/>
  <c r="EX41"/>
  <c r="FB41"/>
  <c r="FD41"/>
  <c r="ER39"/>
  <c r="ER40"/>
  <c r="ET39"/>
  <c r="ET43" s="1"/>
  <c r="ET40"/>
  <c r="EV39"/>
  <c r="EV43" s="1"/>
  <c r="EV40"/>
  <c r="EX40"/>
  <c r="EX44" s="1"/>
  <c r="EX39"/>
  <c r="ES40"/>
  <c r="ES44" s="1"/>
  <c r="ES39"/>
  <c r="EU40"/>
  <c r="EU44" s="1"/>
  <c r="EU39"/>
  <c r="EP40"/>
  <c r="EP39"/>
  <c r="EP43" s="1"/>
  <c r="AT40"/>
  <c r="AT39"/>
  <c r="AT43" s="1"/>
  <c r="EM40"/>
  <c r="EM39"/>
  <c r="EO40"/>
  <c r="EO39"/>
  <c r="EO43" s="1"/>
  <c r="EQ40"/>
  <c r="EQ39"/>
  <c r="EI39"/>
  <c r="EI40"/>
  <c r="EK40"/>
  <c r="EK39"/>
  <c r="CX40"/>
  <c r="CX39"/>
  <c r="EH40"/>
  <c r="EH39"/>
  <c r="EG40"/>
  <c r="EG39"/>
  <c r="EF40"/>
  <c r="EF39"/>
  <c r="DL41"/>
  <c r="DL40"/>
  <c r="DL39"/>
  <c r="CY40"/>
  <c r="CY39"/>
  <c r="DK40"/>
  <c r="DK39"/>
  <c r="DE40"/>
  <c r="DE39"/>
  <c r="DI40"/>
  <c r="DI39"/>
  <c r="ED40"/>
  <c r="ED39"/>
  <c r="CZ40"/>
  <c r="CZ39"/>
  <c r="DB39"/>
  <c r="DB40"/>
  <c r="DD40"/>
  <c r="DD39"/>
  <c r="DF39"/>
  <c r="DF40"/>
  <c r="DH40"/>
  <c r="DH39"/>
  <c r="DJ39"/>
  <c r="DJ40"/>
  <c r="CY41"/>
  <c r="DE41"/>
  <c r="DI41"/>
  <c r="DK41"/>
  <c r="DO41"/>
  <c r="ED41"/>
  <c r="FR41"/>
  <c r="FR45" s="1"/>
  <c r="AQ40"/>
  <c r="AQ44" s="1"/>
  <c r="AQ39"/>
  <c r="BB40"/>
  <c r="BB39"/>
  <c r="DV40"/>
  <c r="DV44" s="1"/>
  <c r="DV39"/>
  <c r="EB40"/>
  <c r="EB39"/>
  <c r="BA40"/>
  <c r="BA39"/>
  <c r="BC40"/>
  <c r="BC39"/>
  <c r="BC43" s="1"/>
  <c r="BI40"/>
  <c r="BI39"/>
  <c r="BI43" s="1"/>
  <c r="DU40"/>
  <c r="DU39"/>
  <c r="DU43" s="1"/>
  <c r="DW40"/>
  <c r="DW39"/>
  <c r="EA40"/>
  <c r="EA39"/>
  <c r="EC40"/>
  <c r="EC39"/>
  <c r="EC43" s="1"/>
  <c r="AK40"/>
  <c r="AK39"/>
  <c r="AM40"/>
  <c r="AM39"/>
  <c r="AO40"/>
  <c r="AO39"/>
  <c r="AY40"/>
  <c r="AY39"/>
  <c r="AY43" s="1"/>
  <c r="CU40"/>
  <c r="CU39"/>
  <c r="DO40"/>
  <c r="DO39"/>
  <c r="DR40"/>
  <c r="DR39"/>
  <c r="DT40"/>
  <c r="DT39"/>
  <c r="FR40"/>
  <c r="FR39"/>
  <c r="FR43" s="1"/>
  <c r="AJ40"/>
  <c r="AJ39"/>
  <c r="AL40"/>
  <c r="AL39"/>
  <c r="AN40"/>
  <c r="AN39"/>
  <c r="CV40"/>
  <c r="CV39"/>
  <c r="DQ40"/>
  <c r="DQ39"/>
  <c r="DS40"/>
  <c r="DS39"/>
  <c r="AS43"/>
  <c r="BD43"/>
  <c r="EJ43"/>
  <c r="EL43"/>
  <c r="EN43"/>
  <c r="BE45"/>
  <c r="BG45"/>
  <c r="CT45"/>
  <c r="DY44"/>
  <c r="EE45"/>
  <c r="FM45"/>
  <c r="BL43"/>
  <c r="CA43"/>
  <c r="CK43"/>
  <c r="CM43"/>
  <c r="FQ43"/>
  <c r="BQ44"/>
  <c r="CB44"/>
  <c r="CL44"/>
  <c r="FJ44"/>
  <c r="EM44"/>
  <c r="EQ44"/>
  <c r="AT44"/>
  <c r="EO44"/>
  <c r="CZ45"/>
  <c r="DB45"/>
  <c r="DD45"/>
  <c r="DF45"/>
  <c r="DH45"/>
  <c r="DJ45"/>
  <c r="DL45"/>
  <c r="EG45"/>
  <c r="EK45"/>
  <c r="EI45"/>
  <c r="CQ43"/>
  <c r="AV45"/>
  <c r="BH43"/>
  <c r="BF43"/>
  <c r="AU43"/>
  <c r="BZ43"/>
  <c r="FL43"/>
  <c r="FK45"/>
  <c r="CI43"/>
  <c r="CG43"/>
  <c r="CN44"/>
  <c r="CJ44"/>
  <c r="CH44"/>
  <c r="CP44"/>
  <c r="CO43"/>
  <c r="FP45"/>
  <c r="FO43"/>
  <c r="FN45"/>
  <c r="CF44"/>
  <c r="CE43"/>
  <c r="CD44"/>
  <c r="CC43"/>
  <c r="BU44"/>
  <c r="BP43"/>
  <c r="BW44"/>
  <c r="BV43"/>
  <c r="BT43"/>
  <c r="BS44"/>
  <c r="BR43"/>
  <c r="BO44"/>
  <c r="BN43"/>
  <c r="BM44"/>
  <c r="BK44"/>
  <c r="EC44"/>
  <c r="EA44"/>
  <c r="DW44"/>
  <c r="DU44"/>
  <c r="CV45"/>
  <c r="DS45"/>
  <c r="DQ45"/>
  <c r="D8" i="3"/>
  <c r="E19"/>
  <c r="J37" i="11"/>
  <c r="S39" i="12"/>
  <c r="E25" i="3"/>
  <c r="V38" i="11"/>
  <c r="D25" i="3"/>
  <c r="U38" i="11"/>
  <c r="E24" i="3"/>
  <c r="D24"/>
  <c r="D19"/>
  <c r="AB5" i="31"/>
  <c r="AM4" i="33" s="1"/>
  <c r="AB38" i="31"/>
  <c r="AB36"/>
  <c r="AB34"/>
  <c r="AB32"/>
  <c r="AB30"/>
  <c r="AB28"/>
  <c r="AB26"/>
  <c r="AB24"/>
  <c r="AB22"/>
  <c r="AB20"/>
  <c r="AB18"/>
  <c r="AB16"/>
  <c r="AB14"/>
  <c r="AB12"/>
  <c r="AB10"/>
  <c r="AB8"/>
  <c r="AB6"/>
  <c r="AK4" i="33"/>
  <c r="D18" i="3"/>
  <c r="AB39" i="31"/>
  <c r="AB37"/>
  <c r="AB35"/>
  <c r="AB33"/>
  <c r="AB31"/>
  <c r="AB29"/>
  <c r="AB27"/>
  <c r="AB25"/>
  <c r="AB23"/>
  <c r="AB21"/>
  <c r="AB19"/>
  <c r="AB17"/>
  <c r="AB15"/>
  <c r="AB13"/>
  <c r="AB11"/>
  <c r="AB9"/>
  <c r="AB7"/>
  <c r="K39"/>
  <c r="K37"/>
  <c r="K35"/>
  <c r="K33"/>
  <c r="K31"/>
  <c r="K29"/>
  <c r="K27"/>
  <c r="K25"/>
  <c r="K23"/>
  <c r="K21"/>
  <c r="K19"/>
  <c r="K17"/>
  <c r="K15"/>
  <c r="K13"/>
  <c r="K11"/>
  <c r="K9"/>
  <c r="K7"/>
  <c r="X37" i="33"/>
  <c r="X35"/>
  <c r="X33"/>
  <c r="X31"/>
  <c r="X29"/>
  <c r="X27"/>
  <c r="X25"/>
  <c r="X23"/>
  <c r="X21"/>
  <c r="X19"/>
  <c r="X17"/>
  <c r="X15"/>
  <c r="X13"/>
  <c r="X11"/>
  <c r="X9"/>
  <c r="X7"/>
  <c r="X5"/>
  <c r="K5" i="31"/>
  <c r="Q39"/>
  <c r="P38"/>
  <c r="Q38"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c r="S38"/>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c r="E21"/>
  <c r="R38" i="11"/>
  <c r="D21" i="3"/>
  <c r="L38" i="11"/>
  <c r="K38"/>
  <c r="E14" i="3"/>
  <c r="D14"/>
  <c r="L5" i="12"/>
  <c r="L38"/>
  <c r="L36"/>
  <c r="L34"/>
  <c r="L32"/>
  <c r="L30"/>
  <c r="L28"/>
  <c r="L26"/>
  <c r="L24"/>
  <c r="L22"/>
  <c r="L20"/>
  <c r="L18"/>
  <c r="L16"/>
  <c r="L14"/>
  <c r="L12"/>
  <c r="L10"/>
  <c r="L8"/>
  <c r="L6"/>
  <c r="Q4" i="33"/>
  <c r="D12" i="3"/>
  <c r="L39" i="12"/>
  <c r="L37"/>
  <c r="L35"/>
  <c r="L33"/>
  <c r="L31"/>
  <c r="L29"/>
  <c r="L27"/>
  <c r="L25"/>
  <c r="L23"/>
  <c r="L21"/>
  <c r="L19"/>
  <c r="L17"/>
  <c r="L15"/>
  <c r="L13"/>
  <c r="L11"/>
  <c r="L9"/>
  <c r="L7"/>
  <c r="Q38" i="33"/>
  <c r="Q36"/>
  <c r="Q34"/>
  <c r="Q32"/>
  <c r="Q30"/>
  <c r="Q28"/>
  <c r="Q26"/>
  <c r="Q24"/>
  <c r="Q22"/>
  <c r="Q20"/>
  <c r="Q18"/>
  <c r="Q16"/>
  <c r="Q14"/>
  <c r="Q12"/>
  <c r="Q10"/>
  <c r="Q8"/>
  <c r="Q6"/>
  <c r="D11" i="3"/>
  <c r="F39" i="12"/>
  <c r="F37"/>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c r="F38" i="12"/>
  <c r="F36"/>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c r="P37"/>
  <c r="P35"/>
  <c r="P33"/>
  <c r="P31"/>
  <c r="P29"/>
  <c r="P27"/>
  <c r="P25"/>
  <c r="P23"/>
  <c r="P21"/>
  <c r="P19"/>
  <c r="P17"/>
  <c r="P15"/>
  <c r="P13"/>
  <c r="P11"/>
  <c r="P9"/>
  <c r="P7"/>
  <c r="BZ4" i="33"/>
  <c r="AD39" i="5"/>
  <c r="P5"/>
  <c r="P38"/>
  <c r="P36"/>
  <c r="P34"/>
  <c r="P32"/>
  <c r="P30"/>
  <c r="P28"/>
  <c r="P26"/>
  <c r="P24"/>
  <c r="P22"/>
  <c r="P20"/>
  <c r="P18"/>
  <c r="P16"/>
  <c r="P14"/>
  <c r="P12"/>
  <c r="P10"/>
  <c r="P8"/>
  <c r="P6"/>
  <c r="FE43" i="35"/>
  <c r="FG43"/>
  <c r="FI43"/>
  <c r="FF44"/>
  <c r="FH44"/>
  <c r="ER43"/>
  <c r="EX43"/>
  <c r="EZ43"/>
  <c r="FD43"/>
  <c r="ES45"/>
  <c r="EU45"/>
  <c r="EW45"/>
  <c r="EY45"/>
  <c r="FA45"/>
  <c r="FC45"/>
  <c r="AW43"/>
  <c r="CB43"/>
  <c r="CD43"/>
  <c r="CF43"/>
  <c r="CH43"/>
  <c r="CJ43"/>
  <c r="CL43"/>
  <c r="CN43"/>
  <c r="CP43"/>
  <c r="FN43"/>
  <c r="FP43"/>
  <c r="AX45"/>
  <c r="CA45"/>
  <c r="CC45"/>
  <c r="CE45"/>
  <c r="CG45"/>
  <c r="CI45"/>
  <c r="CK45"/>
  <c r="CM45"/>
  <c r="CO45"/>
  <c r="CQ45"/>
  <c r="DN45"/>
  <c r="FO45"/>
  <c r="FQ45"/>
  <c r="AV43"/>
  <c r="AX43"/>
  <c r="BE43"/>
  <c r="BG43"/>
  <c r="FK43"/>
  <c r="FM43"/>
  <c r="AU45"/>
  <c r="AW45"/>
  <c r="BD44"/>
  <c r="BF45"/>
  <c r="BH45"/>
  <c r="BZ45"/>
  <c r="FL44"/>
  <c r="BK43"/>
  <c r="BM43"/>
  <c r="BO43"/>
  <c r="BQ43"/>
  <c r="BS43"/>
  <c r="BU43"/>
  <c r="BW43"/>
  <c r="FF43"/>
  <c r="FH43"/>
  <c r="FJ43"/>
  <c r="BL45"/>
  <c r="BN45"/>
  <c r="BP45"/>
  <c r="BR45"/>
  <c r="BT45"/>
  <c r="BV45"/>
  <c r="FE45"/>
  <c r="FG45"/>
  <c r="FI45"/>
  <c r="EI43"/>
  <c r="EK43"/>
  <c r="EM43"/>
  <c r="EQ43"/>
  <c r="ES43"/>
  <c r="EU43"/>
  <c r="EW43"/>
  <c r="EY43"/>
  <c r="FA43"/>
  <c r="FC43"/>
  <c r="AS45"/>
  <c r="EJ45"/>
  <c r="EL45"/>
  <c r="EN45"/>
  <c r="EP45"/>
  <c r="ER44"/>
  <c r="ET44"/>
  <c r="EV44"/>
  <c r="EZ44"/>
  <c r="FB44"/>
  <c r="FD44"/>
  <c r="AK43"/>
  <c r="AM43"/>
  <c r="AO43"/>
  <c r="AQ43"/>
  <c r="BB43"/>
  <c r="CU43"/>
  <c r="CW43"/>
  <c r="CY43"/>
  <c r="DA43"/>
  <c r="DC43"/>
  <c r="DE43"/>
  <c r="DG43"/>
  <c r="DI43"/>
  <c r="DK43"/>
  <c r="DM43"/>
  <c r="DR43"/>
  <c r="DT43"/>
  <c r="DV43"/>
  <c r="DX43"/>
  <c r="DZ43"/>
  <c r="EB43"/>
  <c r="ED43"/>
  <c r="EF43"/>
  <c r="EH43"/>
  <c r="AJ45"/>
  <c r="AL45"/>
  <c r="AN45"/>
  <c r="AP45"/>
  <c r="AR45"/>
  <c r="BA44"/>
  <c r="BC44"/>
  <c r="AJ43"/>
  <c r="AL43"/>
  <c r="AN43"/>
  <c r="AP43"/>
  <c r="AR43"/>
  <c r="BA43"/>
  <c r="CT43"/>
  <c r="CV43"/>
  <c r="CX43"/>
  <c r="CZ43"/>
  <c r="DB43"/>
  <c r="DD43"/>
  <c r="DF43"/>
  <c r="DH43"/>
  <c r="DJ43"/>
  <c r="DL43"/>
  <c r="DN43"/>
  <c r="DQ43"/>
  <c r="DS43"/>
  <c r="DW43"/>
  <c r="DY43"/>
  <c r="EA43"/>
  <c r="EE43"/>
  <c r="EG43"/>
  <c r="AK45"/>
  <c r="AM45"/>
  <c r="AO45"/>
  <c r="BB45"/>
  <c r="CU45"/>
  <c r="CW45"/>
  <c r="CY45"/>
  <c r="DA45"/>
  <c r="DC45"/>
  <c r="DE45"/>
  <c r="DG45"/>
  <c r="DI45"/>
  <c r="DK45"/>
  <c r="DM44"/>
  <c r="DR45"/>
  <c r="DT45"/>
  <c r="DV45"/>
  <c r="DX45"/>
  <c r="DZ45"/>
  <c r="EB45"/>
  <c r="ED45"/>
  <c r="EF45"/>
  <c r="EH45"/>
  <c r="FN44"/>
  <c r="AW44"/>
  <c r="FQ44"/>
  <c r="AX44"/>
  <c r="DN44"/>
  <c r="CQ44"/>
  <c r="CO44"/>
  <c r="CM44"/>
  <c r="CK44"/>
  <c r="CI44"/>
  <c r="CG44"/>
  <c r="CE44"/>
  <c r="CC44"/>
  <c r="CA44"/>
  <c r="DM45"/>
  <c r="CP45"/>
  <c r="CN45"/>
  <c r="CL45"/>
  <c r="CJ45"/>
  <c r="CH45"/>
  <c r="CF45"/>
  <c r="CD45"/>
  <c r="CB45"/>
  <c r="FM44"/>
  <c r="FK44"/>
  <c r="CR44"/>
  <c r="BZ44"/>
  <c r="AU44"/>
  <c r="FL45"/>
  <c r="BD45"/>
  <c r="CR43"/>
  <c r="CR45"/>
  <c r="BH44"/>
  <c r="BF44"/>
  <c r="BG44"/>
  <c r="BE44"/>
  <c r="AV44"/>
  <c r="BX44"/>
  <c r="BV44"/>
  <c r="BT44"/>
  <c r="BR44"/>
  <c r="BP44"/>
  <c r="BN44"/>
  <c r="BL44"/>
  <c r="BW45"/>
  <c r="BU45"/>
  <c r="BS45"/>
  <c r="BQ45"/>
  <c r="BO45"/>
  <c r="BM45"/>
  <c r="BK45"/>
  <c r="BX43"/>
  <c r="BX45"/>
  <c r="FG44"/>
  <c r="FE44"/>
  <c r="FJ45"/>
  <c r="FH45"/>
  <c r="FF45"/>
  <c r="EP44"/>
  <c r="EN44"/>
  <c r="EL44"/>
  <c r="AS44"/>
  <c r="EQ45"/>
  <c r="EO45"/>
  <c r="EM45"/>
  <c r="AT45"/>
  <c r="EK44"/>
  <c r="EI44"/>
  <c r="EJ44"/>
  <c r="FA44"/>
  <c r="EW44"/>
  <c r="FD45"/>
  <c r="FB45"/>
  <c r="EZ45"/>
  <c r="EX45"/>
  <c r="ET45"/>
  <c r="EH44"/>
  <c r="EF44"/>
  <c r="ED44"/>
  <c r="DK44"/>
  <c r="DI44"/>
  <c r="DG44"/>
  <c r="DE44"/>
  <c r="DC44"/>
  <c r="DA44"/>
  <c r="CY44"/>
  <c r="EG44"/>
  <c r="EE44"/>
  <c r="DL44"/>
  <c r="DJ44"/>
  <c r="DH44"/>
  <c r="DF44"/>
  <c r="DD44"/>
  <c r="DB44"/>
  <c r="CZ44"/>
  <c r="CX44"/>
  <c r="EB44"/>
  <c r="DZ44"/>
  <c r="DX44"/>
  <c r="BB44"/>
  <c r="AR44"/>
  <c r="EC45"/>
  <c r="EA45"/>
  <c r="DY45"/>
  <c r="DW45"/>
  <c r="DU45"/>
  <c r="BI45"/>
  <c r="BC45"/>
  <c r="BA45"/>
  <c r="AQ45"/>
  <c r="BI44"/>
  <c r="FR44"/>
  <c r="DT44"/>
  <c r="DR44"/>
  <c r="CV44"/>
  <c r="CT44"/>
  <c r="AP44"/>
  <c r="AN44"/>
  <c r="AL44"/>
  <c r="AJ44"/>
  <c r="DO43"/>
  <c r="DS44"/>
  <c r="DQ44"/>
  <c r="DO44"/>
  <c r="CW44"/>
  <c r="CU44"/>
  <c r="AY44"/>
  <c r="AO44"/>
  <c r="AM44"/>
  <c r="AK44"/>
  <c r="DO45"/>
  <c r="J38" i="11" l="1"/>
  <c r="E18" i="3"/>
  <c r="P38" i="11"/>
  <c r="O38"/>
  <c r="P37"/>
  <c r="O37"/>
  <c r="N38"/>
  <c r="I38"/>
  <c r="E12" i="3"/>
  <c r="I37" i="11"/>
  <c r="H37"/>
  <c r="L37" i="33"/>
  <c r="L38"/>
  <c r="E11" i="3"/>
  <c r="H38" i="11"/>
  <c r="F38" i="33"/>
  <c r="E7" i="3"/>
  <c r="CA7" i="33"/>
  <c r="CA11"/>
  <c r="CA15"/>
  <c r="CA19"/>
  <c r="CA23"/>
  <c r="CA27"/>
  <c r="CA31"/>
  <c r="CA35"/>
  <c r="CA4"/>
  <c r="CA8"/>
  <c r="CA12"/>
  <c r="CA16"/>
  <c r="CA20"/>
  <c r="CA24"/>
  <c r="CA28"/>
  <c r="CA32"/>
  <c r="CA36"/>
  <c r="AE38" i="5"/>
  <c r="G37" i="33"/>
  <c r="CA5"/>
  <c r="CA9"/>
  <c r="CA13"/>
  <c r="CA17"/>
  <c r="CA21"/>
  <c r="CA25"/>
  <c r="CA29"/>
  <c r="CA33"/>
  <c r="CA37"/>
  <c r="G38"/>
  <c r="AE39" i="5"/>
  <c r="CA6" i="33"/>
  <c r="CA10"/>
  <c r="CA14"/>
  <c r="CA18"/>
  <c r="CA22"/>
  <c r="CA26"/>
  <c r="CA30"/>
  <c r="CA34"/>
  <c r="CA38"/>
  <c r="FS4" i="35"/>
  <c r="FS5"/>
  <c r="FS6"/>
  <c r="FS7"/>
  <c r="FS8"/>
  <c r="FS9"/>
  <c r="F11" i="34" s="1"/>
  <c r="FS10" i="35"/>
  <c r="FS11"/>
  <c r="FS12"/>
  <c r="FS13"/>
  <c r="FS14"/>
  <c r="FS15"/>
  <c r="FS16"/>
  <c r="FS17"/>
  <c r="FS18"/>
  <c r="FS19"/>
  <c r="FS20"/>
  <c r="FS21"/>
  <c r="FS22"/>
  <c r="FS23"/>
  <c r="FS24"/>
  <c r="FS25"/>
  <c r="FS26"/>
  <c r="FS3"/>
  <c r="FS41" l="1"/>
  <c r="FS45" s="1"/>
  <c r="FS40"/>
  <c r="FS39"/>
  <c r="FS43" s="1"/>
  <c r="H37" i="33"/>
  <c r="D37" i="11"/>
  <c r="H38" i="33"/>
  <c r="D38" i="11"/>
  <c r="FS44" i="35"/>
  <c r="DP4"/>
  <c r="DP5"/>
  <c r="DP6"/>
  <c r="DP7"/>
  <c r="DP8"/>
  <c r="DP9"/>
  <c r="DP10"/>
  <c r="DP11"/>
  <c r="DP12"/>
  <c r="DP13"/>
  <c r="DP14"/>
  <c r="DP15"/>
  <c r="DP16"/>
  <c r="DP17"/>
  <c r="DP18"/>
  <c r="DP19"/>
  <c r="DP20"/>
  <c r="DP21"/>
  <c r="DP22"/>
  <c r="DP23"/>
  <c r="DP24"/>
  <c r="DP25"/>
  <c r="DP26"/>
  <c r="DP27"/>
  <c r="DP28"/>
  <c r="DP29"/>
  <c r="DP30"/>
  <c r="DP31"/>
  <c r="DP32"/>
  <c r="DP33"/>
  <c r="DP34"/>
  <c r="DP35"/>
  <c r="DP3"/>
  <c r="CS4"/>
  <c r="CS5"/>
  <c r="CS6"/>
  <c r="CS7"/>
  <c r="CS8"/>
  <c r="CS9"/>
  <c r="CS10"/>
  <c r="CS11"/>
  <c r="CS12"/>
  <c r="CS13"/>
  <c r="CS14"/>
  <c r="CS15"/>
  <c r="CS16"/>
  <c r="CS17"/>
  <c r="CS18"/>
  <c r="CS19"/>
  <c r="CS20"/>
  <c r="CS21"/>
  <c r="CS22"/>
  <c r="CS23"/>
  <c r="CS24"/>
  <c r="CS25"/>
  <c r="CS26"/>
  <c r="CS27"/>
  <c r="CS28"/>
  <c r="CS29"/>
  <c r="CS30"/>
  <c r="CS31"/>
  <c r="CS32"/>
  <c r="CS33"/>
  <c r="CS34"/>
  <c r="CS35"/>
  <c r="CS3"/>
  <c r="BY4"/>
  <c r="BY5"/>
  <c r="BY6"/>
  <c r="BY7"/>
  <c r="BY8"/>
  <c r="BY9"/>
  <c r="BY10"/>
  <c r="BY11"/>
  <c r="BY12"/>
  <c r="BY13"/>
  <c r="BY14"/>
  <c r="BY15"/>
  <c r="BY16"/>
  <c r="BY17"/>
  <c r="BY18"/>
  <c r="BY19"/>
  <c r="BY20"/>
  <c r="BY21"/>
  <c r="BY22"/>
  <c r="BY23"/>
  <c r="BY24"/>
  <c r="BY25"/>
  <c r="BY26"/>
  <c r="BY27"/>
  <c r="BY28"/>
  <c r="BY29"/>
  <c r="BY30"/>
  <c r="BY31"/>
  <c r="BY32"/>
  <c r="BY33"/>
  <c r="BY34"/>
  <c r="BY35"/>
  <c r="BY3"/>
  <c r="BJ4"/>
  <c r="BJ5"/>
  <c r="BJ6"/>
  <c r="BJ7"/>
  <c r="BJ8"/>
  <c r="BJ9"/>
  <c r="BJ10"/>
  <c r="BJ11"/>
  <c r="BJ12"/>
  <c r="BJ13"/>
  <c r="BJ14"/>
  <c r="BJ15"/>
  <c r="BJ16"/>
  <c r="BJ17"/>
  <c r="BJ18"/>
  <c r="BJ19"/>
  <c r="BJ20"/>
  <c r="BJ21"/>
  <c r="BJ22"/>
  <c r="BJ23"/>
  <c r="BJ24"/>
  <c r="BJ25"/>
  <c r="BJ26"/>
  <c r="BJ27"/>
  <c r="BJ28"/>
  <c r="BJ29"/>
  <c r="BJ30"/>
  <c r="BJ31"/>
  <c r="BJ32"/>
  <c r="BJ33"/>
  <c r="BJ34"/>
  <c r="BJ35"/>
  <c r="BJ3"/>
  <c r="AZ4"/>
  <c r="AZ5"/>
  <c r="AZ6"/>
  <c r="AZ7"/>
  <c r="AZ8"/>
  <c r="AZ9"/>
  <c r="AZ10"/>
  <c r="AZ11"/>
  <c r="AZ12"/>
  <c r="AZ13"/>
  <c r="AZ14"/>
  <c r="AZ15"/>
  <c r="AZ16"/>
  <c r="AZ17"/>
  <c r="AZ18"/>
  <c r="AZ19"/>
  <c r="AZ20"/>
  <c r="AZ21"/>
  <c r="AZ22"/>
  <c r="AZ23"/>
  <c r="AZ24"/>
  <c r="AZ25"/>
  <c r="AZ26"/>
  <c r="AZ27"/>
  <c r="AZ28"/>
  <c r="AZ29"/>
  <c r="AZ30"/>
  <c r="AZ31"/>
  <c r="AZ32"/>
  <c r="AZ33"/>
  <c r="AZ34"/>
  <c r="AZ35"/>
  <c r="AZ3"/>
  <c r="F9" i="34" l="1"/>
  <c r="F8"/>
  <c r="F7"/>
  <c r="F6"/>
  <c r="F10"/>
  <c r="CS40" i="35"/>
  <c r="CS39"/>
  <c r="CS41"/>
  <c r="CS45" s="1"/>
  <c r="BY41"/>
  <c r="BY40"/>
  <c r="BY39"/>
  <c r="BY43" s="1"/>
  <c r="BJ40"/>
  <c r="BJ39"/>
  <c r="BJ41"/>
  <c r="BJ45" s="1"/>
  <c r="AZ40"/>
  <c r="AZ39"/>
  <c r="AZ43" s="1"/>
  <c r="DP40"/>
  <c r="DP39"/>
  <c r="DP43" s="1"/>
  <c r="AZ41"/>
  <c r="AZ45" s="1"/>
  <c r="DP41"/>
  <c r="DP45" s="1"/>
  <c r="CS44"/>
  <c r="CS43"/>
  <c r="BY44"/>
  <c r="BY45"/>
  <c r="BJ44"/>
  <c r="BJ43"/>
  <c r="DP44"/>
  <c r="AZ44"/>
  <c r="AI8"/>
  <c r="AI9"/>
  <c r="AI10"/>
  <c r="AI11"/>
  <c r="AI12"/>
  <c r="AI13"/>
  <c r="AI14"/>
  <c r="AI15"/>
  <c r="AI16"/>
  <c r="AI17"/>
  <c r="AI18"/>
  <c r="AI19"/>
  <c r="AI20"/>
  <c r="AI21"/>
  <c r="AI22"/>
  <c r="AI23"/>
  <c r="AI24"/>
  <c r="AI25"/>
  <c r="AI26"/>
  <c r="AI27"/>
  <c r="AI28"/>
  <c r="AI29"/>
  <c r="AI30"/>
  <c r="AI31"/>
  <c r="AI32"/>
  <c r="AI33"/>
  <c r="AI34"/>
  <c r="AI35"/>
  <c r="F5" i="34" l="1"/>
  <c r="AI39" i="35"/>
  <c r="AI43" s="1"/>
  <c r="AI41"/>
  <c r="AI40"/>
  <c r="AI44" s="1"/>
  <c r="AI45"/>
  <c r="B5" i="33"/>
  <c r="B6"/>
  <c r="B7"/>
  <c r="B8"/>
  <c r="B9"/>
  <c r="B10"/>
  <c r="B11"/>
  <c r="B12"/>
  <c r="B13"/>
  <c r="B14"/>
  <c r="B15"/>
  <c r="B16"/>
  <c r="B17"/>
  <c r="B18"/>
  <c r="B19"/>
  <c r="B20"/>
  <c r="B21"/>
  <c r="B22"/>
  <c r="B23"/>
  <c r="B24"/>
  <c r="B25"/>
  <c r="B26"/>
  <c r="B27"/>
  <c r="B28"/>
  <c r="B29"/>
  <c r="B30"/>
  <c r="B31"/>
  <c r="B32"/>
  <c r="B33"/>
  <c r="B34"/>
  <c r="B35"/>
  <c r="B36"/>
  <c r="C4"/>
  <c r="B4"/>
  <c r="A4"/>
  <c r="AN6" i="12" l="1"/>
  <c r="AN7"/>
  <c r="AN8"/>
  <c r="AN9"/>
  <c r="AN10"/>
  <c r="AN11"/>
  <c r="AN12"/>
  <c r="AN13"/>
  <c r="AN14"/>
  <c r="AN15"/>
  <c r="AN16"/>
  <c r="AN17"/>
  <c r="AN18"/>
  <c r="AN19"/>
  <c r="AN20"/>
  <c r="AN21"/>
  <c r="AN22"/>
  <c r="AN23"/>
  <c r="AN24"/>
  <c r="AN25"/>
  <c r="AN26"/>
  <c r="AN27"/>
  <c r="AN28"/>
  <c r="AN29"/>
  <c r="AN30"/>
  <c r="AN31"/>
  <c r="AN32"/>
  <c r="AN33"/>
  <c r="AN34"/>
  <c r="AN36"/>
  <c r="AN5"/>
  <c r="AN35" l="1"/>
  <c r="E15" i="3" s="1"/>
  <c r="D15"/>
  <c r="C3" i="14"/>
  <c r="C5" i="11" l="1"/>
  <c r="C4" i="35"/>
  <c r="C4" i="14"/>
  <c r="C5" i="33"/>
  <c r="C6" i="11" l="1"/>
  <c r="C5" i="35"/>
  <c r="C5" i="14"/>
  <c r="C6" i="33"/>
  <c r="B5" i="11"/>
  <c r="B6"/>
  <c r="B7"/>
  <c r="B8"/>
  <c r="B9"/>
  <c r="B10"/>
  <c r="B11"/>
  <c r="B12"/>
  <c r="B13"/>
  <c r="B14"/>
  <c r="B15"/>
  <c r="B16"/>
  <c r="B17"/>
  <c r="B18"/>
  <c r="B19"/>
  <c r="B20"/>
  <c r="B21"/>
  <c r="B22"/>
  <c r="B23"/>
  <c r="B24"/>
  <c r="B25"/>
  <c r="B26"/>
  <c r="B28"/>
  <c r="B29"/>
  <c r="B30"/>
  <c r="B31"/>
  <c r="B32"/>
  <c r="B33"/>
  <c r="B34"/>
  <c r="B35"/>
  <c r="B36"/>
  <c r="B6" i="12"/>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7" i="11" l="1"/>
  <c r="C6" i="35"/>
  <c r="C6" i="14"/>
  <c r="C7" i="33"/>
  <c r="B5" i="30"/>
  <c r="B6"/>
  <c r="B7"/>
  <c r="B8"/>
  <c r="B9"/>
  <c r="B10"/>
  <c r="B11"/>
  <c r="B12"/>
  <c r="B13"/>
  <c r="B14"/>
  <c r="B15"/>
  <c r="B16"/>
  <c r="B17"/>
  <c r="B18"/>
  <c r="B19"/>
  <c r="B20"/>
  <c r="B21"/>
  <c r="B22"/>
  <c r="B23"/>
  <c r="B24"/>
  <c r="B25"/>
  <c r="B26"/>
  <c r="B27"/>
  <c r="B28"/>
  <c r="B29"/>
  <c r="B30"/>
  <c r="B31"/>
  <c r="B32"/>
  <c r="B33"/>
  <c r="B34"/>
  <c r="B35"/>
  <c r="B36"/>
  <c r="B6" i="31"/>
  <c r="B7"/>
  <c r="B8"/>
  <c r="B9"/>
  <c r="B10"/>
  <c r="B11"/>
  <c r="B12"/>
  <c r="B13"/>
  <c r="B14"/>
  <c r="B15"/>
  <c r="B16"/>
  <c r="B17"/>
  <c r="B18"/>
  <c r="B19"/>
  <c r="B20"/>
  <c r="B21"/>
  <c r="B22"/>
  <c r="B23"/>
  <c r="B24"/>
  <c r="B25"/>
  <c r="B26"/>
  <c r="B27"/>
  <c r="B28"/>
  <c r="B29"/>
  <c r="B30"/>
  <c r="B31"/>
  <c r="B32"/>
  <c r="B33"/>
  <c r="B34"/>
  <c r="B35"/>
  <c r="B36"/>
  <c r="B37"/>
  <c r="B5" i="32"/>
  <c r="B6"/>
  <c r="B7"/>
  <c r="B8"/>
  <c r="B9"/>
  <c r="B10"/>
  <c r="B11"/>
  <c r="B12"/>
  <c r="B13"/>
  <c r="B14"/>
  <c r="B15"/>
  <c r="B16"/>
  <c r="B17"/>
  <c r="B18"/>
  <c r="B19"/>
  <c r="B20"/>
  <c r="B21"/>
  <c r="B22"/>
  <c r="B23"/>
  <c r="B24"/>
  <c r="B25"/>
  <c r="B26"/>
  <c r="B27"/>
  <c r="B28"/>
  <c r="B29"/>
  <c r="B30"/>
  <c r="B31"/>
  <c r="B32"/>
  <c r="B33"/>
  <c r="B34"/>
  <c r="B35"/>
  <c r="B36"/>
  <c r="R6" i="12"/>
  <c r="R7"/>
  <c r="R8"/>
  <c r="R9"/>
  <c r="R10"/>
  <c r="R11"/>
  <c r="R12"/>
  <c r="R13"/>
  <c r="R14"/>
  <c r="R15"/>
  <c r="R16"/>
  <c r="R17"/>
  <c r="R18"/>
  <c r="R19"/>
  <c r="R20"/>
  <c r="R21"/>
  <c r="R22"/>
  <c r="R23"/>
  <c r="R24"/>
  <c r="R25"/>
  <c r="R26"/>
  <c r="R27"/>
  <c r="R28"/>
  <c r="R29"/>
  <c r="R30"/>
  <c r="R31"/>
  <c r="R32"/>
  <c r="R33"/>
  <c r="R34"/>
  <c r="R35"/>
  <c r="R36"/>
  <c r="C8" i="11" l="1"/>
  <c r="C7" i="35"/>
  <c r="S36" i="12"/>
  <c r="S34"/>
  <c r="S32"/>
  <c r="S30"/>
  <c r="S28"/>
  <c r="S26"/>
  <c r="S24"/>
  <c r="S22"/>
  <c r="S20"/>
  <c r="S18"/>
  <c r="S16"/>
  <c r="S14"/>
  <c r="S12"/>
  <c r="S10"/>
  <c r="S8"/>
  <c r="S6"/>
  <c r="S35"/>
  <c r="S33"/>
  <c r="S31"/>
  <c r="S29"/>
  <c r="S27"/>
  <c r="S25"/>
  <c r="S23"/>
  <c r="S21"/>
  <c r="S19"/>
  <c r="S17"/>
  <c r="S15"/>
  <c r="S13"/>
  <c r="S11"/>
  <c r="S9"/>
  <c r="S7"/>
  <c r="C7" i="14"/>
  <c r="C8" i="33"/>
  <c r="C9" i="11" l="1"/>
  <c r="C8" i="35"/>
  <c r="C8" i="14"/>
  <c r="C9" i="33"/>
  <c r="C5" i="30"/>
  <c r="C6"/>
  <c r="C7"/>
  <c r="C8"/>
  <c r="C9"/>
  <c r="C6" i="31"/>
  <c r="C7"/>
  <c r="C8"/>
  <c r="C9"/>
  <c r="C10"/>
  <c r="C6" i="12"/>
  <c r="C7"/>
  <c r="C8"/>
  <c r="C9"/>
  <c r="C10"/>
  <c r="C10" i="11" l="1"/>
  <c r="C9" i="35"/>
  <c r="C11" i="12"/>
  <c r="C11" i="31"/>
  <c r="C10" i="30"/>
  <c r="C9" i="14"/>
  <c r="C10" i="33"/>
  <c r="F15" i="11"/>
  <c r="AD7" i="5"/>
  <c r="AD8"/>
  <c r="AD9"/>
  <c r="AD10"/>
  <c r="AD11"/>
  <c r="AD12"/>
  <c r="AD14"/>
  <c r="AD17"/>
  <c r="AD21"/>
  <c r="AD23"/>
  <c r="AD25"/>
  <c r="AD27"/>
  <c r="AD29"/>
  <c r="AD31"/>
  <c r="AD33"/>
  <c r="E15" i="11"/>
  <c r="C11" l="1"/>
  <c r="C10" i="35"/>
  <c r="G32" i="33"/>
  <c r="AE33" i="5"/>
  <c r="H32" i="33" s="1"/>
  <c r="G28"/>
  <c r="AE29" i="5"/>
  <c r="H28" i="33" s="1"/>
  <c r="G24"/>
  <c r="AE25" i="5"/>
  <c r="H24" i="33" s="1"/>
  <c r="G20"/>
  <c r="AE21" i="5"/>
  <c r="H20" i="33" s="1"/>
  <c r="AE14" i="5"/>
  <c r="H13" i="33" s="1"/>
  <c r="G13"/>
  <c r="G10"/>
  <c r="AE11" i="5"/>
  <c r="H10" i="33" s="1"/>
  <c r="G8"/>
  <c r="AE9" i="5"/>
  <c r="H8" i="33" s="1"/>
  <c r="G6"/>
  <c r="AE7" i="5"/>
  <c r="H6" i="33" s="1"/>
  <c r="G30"/>
  <c r="AE31" i="5"/>
  <c r="H30" i="33" s="1"/>
  <c r="G26"/>
  <c r="AE27" i="5"/>
  <c r="H26" i="33" s="1"/>
  <c r="G22"/>
  <c r="AE23" i="5"/>
  <c r="H22" i="33" s="1"/>
  <c r="G16"/>
  <c r="AE17" i="5"/>
  <c r="H16" i="33" s="1"/>
  <c r="AE12" i="5"/>
  <c r="H11" i="33" s="1"/>
  <c r="G11"/>
  <c r="AE10" i="5"/>
  <c r="H9" i="33" s="1"/>
  <c r="G9"/>
  <c r="AE8" i="5"/>
  <c r="H7" i="33" s="1"/>
  <c r="G7"/>
  <c r="C10" i="14"/>
  <c r="C11" i="33"/>
  <c r="C11" i="30"/>
  <c r="C12" i="31"/>
  <c r="C12" i="12"/>
  <c r="AD37" i="5"/>
  <c r="AD35"/>
  <c r="AD19"/>
  <c r="AD36"/>
  <c r="AD34"/>
  <c r="AD32"/>
  <c r="AD30"/>
  <c r="AD28"/>
  <c r="AD26"/>
  <c r="AD24"/>
  <c r="AD22"/>
  <c r="AD20"/>
  <c r="AD18"/>
  <c r="AD16"/>
  <c r="AD15"/>
  <c r="AD13"/>
  <c r="AD6"/>
  <c r="C5" i="32"/>
  <c r="C6"/>
  <c r="C7"/>
  <c r="C8"/>
  <c r="C9"/>
  <c r="C10"/>
  <c r="C11"/>
  <c r="C4"/>
  <c r="C5" i="31"/>
  <c r="B4" i="32"/>
  <c r="B5" i="31"/>
  <c r="C12" i="32" l="1"/>
  <c r="C12" i="11"/>
  <c r="C11" i="35"/>
  <c r="G14" i="33"/>
  <c r="AE15" i="5"/>
  <c r="H14" i="33" s="1"/>
  <c r="AE22" i="5"/>
  <c r="H21" i="33" s="1"/>
  <c r="G21"/>
  <c r="G12"/>
  <c r="AE13" i="5"/>
  <c r="H12" i="33" s="1"/>
  <c r="AE16" i="5"/>
  <c r="H15" i="33" s="1"/>
  <c r="G15"/>
  <c r="AE20" i="5"/>
  <c r="H19" i="33" s="1"/>
  <c r="G19"/>
  <c r="AE24" i="5"/>
  <c r="H23" i="33" s="1"/>
  <c r="G23"/>
  <c r="AE28" i="5"/>
  <c r="H27" i="33" s="1"/>
  <c r="G27"/>
  <c r="AE32" i="5"/>
  <c r="H31" i="33" s="1"/>
  <c r="G31"/>
  <c r="AE36" i="5"/>
  <c r="H35" i="33" s="1"/>
  <c r="G35"/>
  <c r="G34"/>
  <c r="AE35" i="5"/>
  <c r="H34" i="33" s="1"/>
  <c r="AE6" i="5"/>
  <c r="H5" i="33" s="1"/>
  <c r="G5"/>
  <c r="AE18" i="5"/>
  <c r="H17" i="33" s="1"/>
  <c r="G17"/>
  <c r="AE26" i="5"/>
  <c r="H25" i="33" s="1"/>
  <c r="G25"/>
  <c r="AE30" i="5"/>
  <c r="H29" i="33" s="1"/>
  <c r="G29"/>
  <c r="AE34" i="5"/>
  <c r="H33" i="33" s="1"/>
  <c r="G33"/>
  <c r="G18"/>
  <c r="AE19" i="5"/>
  <c r="H18" i="33" s="1"/>
  <c r="G36"/>
  <c r="AE37" i="5"/>
  <c r="H36" i="33" s="1"/>
  <c r="C11" i="14"/>
  <c r="C12" i="33"/>
  <c r="C13" i="31"/>
  <c r="C13" i="12"/>
  <c r="C12" i="30"/>
  <c r="C6" i="5"/>
  <c r="C7"/>
  <c r="C8"/>
  <c r="C9"/>
  <c r="C10"/>
  <c r="C11"/>
  <c r="C12"/>
  <c r="C13"/>
  <c r="C5"/>
  <c r="C5" i="12"/>
  <c r="C14" i="5" l="1"/>
  <c r="C13" i="11"/>
  <c r="C12" i="35"/>
  <c r="D15" i="11"/>
  <c r="C12" i="14"/>
  <c r="C13" i="33"/>
  <c r="C13" i="30"/>
  <c r="C14" i="31"/>
  <c r="C14" i="12"/>
  <c r="C13" i="32"/>
  <c r="C14" i="11" l="1"/>
  <c r="C13" i="35"/>
  <c r="C13" i="14"/>
  <c r="C14" i="33"/>
  <c r="C15" i="31"/>
  <c r="C15" i="12"/>
  <c r="C14" i="30"/>
  <c r="C14" i="32"/>
  <c r="C15" i="5"/>
  <c r="N6" i="31"/>
  <c r="O6" s="1"/>
  <c r="N7"/>
  <c r="O7" s="1"/>
  <c r="N8"/>
  <c r="O8" s="1"/>
  <c r="N9"/>
  <c r="O9" s="1"/>
  <c r="N10"/>
  <c r="O10" s="1"/>
  <c r="N11"/>
  <c r="O11" s="1"/>
  <c r="N12"/>
  <c r="O12" s="1"/>
  <c r="N13"/>
  <c r="O13" s="1"/>
  <c r="N14"/>
  <c r="O14" s="1"/>
  <c r="N15"/>
  <c r="O15" s="1"/>
  <c r="N16"/>
  <c r="O16" s="1"/>
  <c r="N17"/>
  <c r="O17" s="1"/>
  <c r="N18"/>
  <c r="O18" s="1"/>
  <c r="N19"/>
  <c r="O19" s="1"/>
  <c r="N20"/>
  <c r="O20" s="1"/>
  <c r="O21"/>
  <c r="O22"/>
  <c r="N23"/>
  <c r="O23" s="1"/>
  <c r="N24"/>
  <c r="O24" s="1"/>
  <c r="N25"/>
  <c r="O25" s="1"/>
  <c r="N26"/>
  <c r="O26" s="1"/>
  <c r="N27"/>
  <c r="O27" s="1"/>
  <c r="N28"/>
  <c r="O28" s="1"/>
  <c r="N29"/>
  <c r="O29" s="1"/>
  <c r="N30"/>
  <c r="O30" s="1"/>
  <c r="N31"/>
  <c r="O31" s="1"/>
  <c r="N32"/>
  <c r="O32" s="1"/>
  <c r="N33"/>
  <c r="O33" s="1"/>
  <c r="N34"/>
  <c r="O34" s="1"/>
  <c r="N35"/>
  <c r="O35" s="1"/>
  <c r="N36"/>
  <c r="O36" s="1"/>
  <c r="N37"/>
  <c r="O37" s="1"/>
  <c r="N5"/>
  <c r="O5" s="1"/>
  <c r="R37" i="12"/>
  <c r="R5"/>
  <c r="D13" i="3" s="1"/>
  <c r="E34" i="11"/>
  <c r="E35"/>
  <c r="E36"/>
  <c r="D36"/>
  <c r="R5"/>
  <c r="R6"/>
  <c r="C15" l="1"/>
  <c r="C14" i="35"/>
  <c r="S37" i="12"/>
  <c r="S5"/>
  <c r="E13" i="3" s="1"/>
  <c r="C14" i="14"/>
  <c r="C15" i="33"/>
  <c r="C15" i="30"/>
  <c r="C16" i="31"/>
  <c r="C16" i="12"/>
  <c r="C15" i="32"/>
  <c r="C16" i="5"/>
  <c r="D35" i="11"/>
  <c r="D31"/>
  <c r="D27"/>
  <c r="D23"/>
  <c r="D19"/>
  <c r="D14"/>
  <c r="D10"/>
  <c r="D6"/>
  <c r="D34"/>
  <c r="D30"/>
  <c r="D26"/>
  <c r="D22"/>
  <c r="D18"/>
  <c r="D13"/>
  <c r="D9"/>
  <c r="D33"/>
  <c r="D29"/>
  <c r="D25"/>
  <c r="D21"/>
  <c r="D17"/>
  <c r="D12"/>
  <c r="D8"/>
  <c r="D32"/>
  <c r="D28"/>
  <c r="D24"/>
  <c r="D20"/>
  <c r="D16"/>
  <c r="D11"/>
  <c r="D7"/>
  <c r="P5" i="31"/>
  <c r="Q5" s="1"/>
  <c r="D5" i="11"/>
  <c r="V6"/>
  <c r="V7"/>
  <c r="V8"/>
  <c r="V9"/>
  <c r="V10"/>
  <c r="V11"/>
  <c r="V12"/>
  <c r="V13"/>
  <c r="V14"/>
  <c r="V15"/>
  <c r="V16"/>
  <c r="V17"/>
  <c r="V18"/>
  <c r="V19"/>
  <c r="V20"/>
  <c r="V21"/>
  <c r="V22"/>
  <c r="V23"/>
  <c r="V24"/>
  <c r="V25"/>
  <c r="V26"/>
  <c r="V27"/>
  <c r="V28"/>
  <c r="V29"/>
  <c r="V30"/>
  <c r="V31"/>
  <c r="V32"/>
  <c r="V33"/>
  <c r="V34"/>
  <c r="V35"/>
  <c r="V36"/>
  <c r="V5"/>
  <c r="U5"/>
  <c r="U6"/>
  <c r="U7"/>
  <c r="U8"/>
  <c r="U9"/>
  <c r="U10"/>
  <c r="U11"/>
  <c r="U12"/>
  <c r="U13"/>
  <c r="U14"/>
  <c r="U15"/>
  <c r="U16"/>
  <c r="U17"/>
  <c r="U18"/>
  <c r="U19"/>
  <c r="U20"/>
  <c r="U21"/>
  <c r="U22"/>
  <c r="U23"/>
  <c r="U24"/>
  <c r="U25"/>
  <c r="U26"/>
  <c r="U27"/>
  <c r="U28"/>
  <c r="U29"/>
  <c r="U30"/>
  <c r="U31"/>
  <c r="U32"/>
  <c r="U33"/>
  <c r="U34"/>
  <c r="U35"/>
  <c r="U36"/>
  <c r="S5"/>
  <c r="S6"/>
  <c r="S7"/>
  <c r="S8"/>
  <c r="S9"/>
  <c r="S10"/>
  <c r="S11"/>
  <c r="S12"/>
  <c r="S13"/>
  <c r="S14"/>
  <c r="S15"/>
  <c r="S16"/>
  <c r="S17"/>
  <c r="S18"/>
  <c r="S19"/>
  <c r="S20"/>
  <c r="S21"/>
  <c r="S22"/>
  <c r="S23"/>
  <c r="S24"/>
  <c r="S25"/>
  <c r="S26"/>
  <c r="S27"/>
  <c r="S28"/>
  <c r="S29"/>
  <c r="S30"/>
  <c r="S31"/>
  <c r="S32"/>
  <c r="S33"/>
  <c r="S34"/>
  <c r="S35"/>
  <c r="S36"/>
  <c r="R7"/>
  <c r="R8"/>
  <c r="R9"/>
  <c r="R10"/>
  <c r="R11"/>
  <c r="R12"/>
  <c r="R13"/>
  <c r="R14"/>
  <c r="R15"/>
  <c r="R16"/>
  <c r="R17"/>
  <c r="R18"/>
  <c r="R19"/>
  <c r="R20"/>
  <c r="R21"/>
  <c r="R22"/>
  <c r="R23"/>
  <c r="R24"/>
  <c r="R25"/>
  <c r="R26"/>
  <c r="R27"/>
  <c r="R28"/>
  <c r="R29"/>
  <c r="R30"/>
  <c r="R31"/>
  <c r="R32"/>
  <c r="R33"/>
  <c r="R34"/>
  <c r="R35"/>
  <c r="R36"/>
  <c r="P6" i="31"/>
  <c r="P7"/>
  <c r="Q7" s="1"/>
  <c r="L6" i="11"/>
  <c r="L7"/>
  <c r="L8"/>
  <c r="L9"/>
  <c r="L10"/>
  <c r="L11"/>
  <c r="L12"/>
  <c r="L13"/>
  <c r="L14"/>
  <c r="L15"/>
  <c r="L16"/>
  <c r="L17"/>
  <c r="L18"/>
  <c r="L19"/>
  <c r="L20"/>
  <c r="L21"/>
  <c r="L22"/>
  <c r="L23"/>
  <c r="L24"/>
  <c r="L25"/>
  <c r="L26"/>
  <c r="L27"/>
  <c r="L28"/>
  <c r="L29"/>
  <c r="L30"/>
  <c r="L31"/>
  <c r="L32"/>
  <c r="L33"/>
  <c r="L34"/>
  <c r="L35"/>
  <c r="L36"/>
  <c r="K5"/>
  <c r="K6"/>
  <c r="K7"/>
  <c r="K8"/>
  <c r="K9"/>
  <c r="K10"/>
  <c r="K11"/>
  <c r="K12"/>
  <c r="K13"/>
  <c r="K14"/>
  <c r="K15"/>
  <c r="K16"/>
  <c r="K17"/>
  <c r="K18"/>
  <c r="K19"/>
  <c r="K20"/>
  <c r="K21"/>
  <c r="K22"/>
  <c r="K23"/>
  <c r="K24"/>
  <c r="K25"/>
  <c r="K26"/>
  <c r="K27"/>
  <c r="K28"/>
  <c r="K29"/>
  <c r="K30"/>
  <c r="K31"/>
  <c r="K32"/>
  <c r="K33"/>
  <c r="K34"/>
  <c r="K35"/>
  <c r="K36"/>
  <c r="J6"/>
  <c r="J7"/>
  <c r="J8"/>
  <c r="J9"/>
  <c r="J10"/>
  <c r="J11"/>
  <c r="J12"/>
  <c r="J13"/>
  <c r="J14"/>
  <c r="J15"/>
  <c r="J16"/>
  <c r="J17"/>
  <c r="J18"/>
  <c r="J19"/>
  <c r="J20"/>
  <c r="J21"/>
  <c r="J22"/>
  <c r="J23"/>
  <c r="J24"/>
  <c r="J25"/>
  <c r="J26"/>
  <c r="J27"/>
  <c r="J28"/>
  <c r="J29"/>
  <c r="J30"/>
  <c r="J31"/>
  <c r="J32"/>
  <c r="J33"/>
  <c r="J34"/>
  <c r="J35"/>
  <c r="J36"/>
  <c r="J5"/>
  <c r="I5"/>
  <c r="I6"/>
  <c r="I7"/>
  <c r="I8"/>
  <c r="I9"/>
  <c r="I10"/>
  <c r="I11"/>
  <c r="I12"/>
  <c r="I13"/>
  <c r="I14"/>
  <c r="I15"/>
  <c r="I16"/>
  <c r="I17"/>
  <c r="I18"/>
  <c r="I19"/>
  <c r="I20"/>
  <c r="I21"/>
  <c r="I22"/>
  <c r="I23"/>
  <c r="I24"/>
  <c r="I25"/>
  <c r="I26"/>
  <c r="I27"/>
  <c r="I28"/>
  <c r="I29"/>
  <c r="I30"/>
  <c r="I31"/>
  <c r="I32"/>
  <c r="I33"/>
  <c r="I34"/>
  <c r="I35"/>
  <c r="I36"/>
  <c r="H6"/>
  <c r="H7"/>
  <c r="H8"/>
  <c r="H9"/>
  <c r="H10"/>
  <c r="H11"/>
  <c r="H12"/>
  <c r="H13"/>
  <c r="H14"/>
  <c r="H15"/>
  <c r="H16"/>
  <c r="H17"/>
  <c r="H18"/>
  <c r="H19"/>
  <c r="H20"/>
  <c r="H21"/>
  <c r="H22"/>
  <c r="H23"/>
  <c r="H24"/>
  <c r="H25"/>
  <c r="H26"/>
  <c r="H27"/>
  <c r="H28"/>
  <c r="H29"/>
  <c r="H30"/>
  <c r="H31"/>
  <c r="H32"/>
  <c r="H33"/>
  <c r="H34"/>
  <c r="H35"/>
  <c r="H36"/>
  <c r="F5"/>
  <c r="F6"/>
  <c r="F7"/>
  <c r="F8"/>
  <c r="F9"/>
  <c r="F10"/>
  <c r="F11"/>
  <c r="F12"/>
  <c r="F13"/>
  <c r="F14"/>
  <c r="F16"/>
  <c r="F17"/>
  <c r="F18"/>
  <c r="F19"/>
  <c r="F20"/>
  <c r="F21"/>
  <c r="F22"/>
  <c r="F23"/>
  <c r="F24"/>
  <c r="F25"/>
  <c r="F26"/>
  <c r="F27"/>
  <c r="F28"/>
  <c r="F29"/>
  <c r="F30"/>
  <c r="F31"/>
  <c r="F32"/>
  <c r="F33"/>
  <c r="F34"/>
  <c r="F35"/>
  <c r="F36"/>
  <c r="E5"/>
  <c r="E6"/>
  <c r="E7"/>
  <c r="E8"/>
  <c r="E9"/>
  <c r="E10"/>
  <c r="E11"/>
  <c r="E12"/>
  <c r="E13"/>
  <c r="E14"/>
  <c r="E16"/>
  <c r="E17"/>
  <c r="E18"/>
  <c r="E19"/>
  <c r="E20"/>
  <c r="E21"/>
  <c r="E22"/>
  <c r="E23"/>
  <c r="E24"/>
  <c r="E25"/>
  <c r="E26"/>
  <c r="E27"/>
  <c r="E28"/>
  <c r="E29"/>
  <c r="E30"/>
  <c r="E31"/>
  <c r="E32"/>
  <c r="E33"/>
  <c r="C16" l="1"/>
  <c r="C15" i="35"/>
  <c r="J4" i="11"/>
  <c r="J40" s="1"/>
  <c r="Q6" i="31"/>
  <c r="N5" i="11" s="1"/>
  <c r="C15" i="14"/>
  <c r="C16" i="33"/>
  <c r="C17" i="31"/>
  <c r="C17" i="12"/>
  <c r="C16" i="30"/>
  <c r="C16" i="32"/>
  <c r="C17" i="5"/>
  <c r="P33" i="11"/>
  <c r="O33"/>
  <c r="P29"/>
  <c r="O29"/>
  <c r="P25"/>
  <c r="O25"/>
  <c r="P21"/>
  <c r="O21"/>
  <c r="P17"/>
  <c r="O17"/>
  <c r="O13"/>
  <c r="P13"/>
  <c r="O9"/>
  <c r="P9"/>
  <c r="O5"/>
  <c r="P5"/>
  <c r="O36"/>
  <c r="P36"/>
  <c r="O32"/>
  <c r="P32"/>
  <c r="O28"/>
  <c r="P28"/>
  <c r="O24"/>
  <c r="P24"/>
  <c r="O20"/>
  <c r="P20"/>
  <c r="O16"/>
  <c r="P16"/>
  <c r="P12"/>
  <c r="O12"/>
  <c r="P8"/>
  <c r="O8"/>
  <c r="P35"/>
  <c r="O35"/>
  <c r="P31"/>
  <c r="O31"/>
  <c r="P27"/>
  <c r="O27"/>
  <c r="P23"/>
  <c r="O23"/>
  <c r="P19"/>
  <c r="O19"/>
  <c r="O11"/>
  <c r="P11"/>
  <c r="O7"/>
  <c r="P7"/>
  <c r="O34"/>
  <c r="P34"/>
  <c r="O30"/>
  <c r="P30"/>
  <c r="O26"/>
  <c r="P26"/>
  <c r="O22"/>
  <c r="P22"/>
  <c r="O18"/>
  <c r="P18"/>
  <c r="P14"/>
  <c r="O14"/>
  <c r="P10"/>
  <c r="O10"/>
  <c r="P6"/>
  <c r="O6"/>
  <c r="P15"/>
  <c r="O15"/>
  <c r="P36" i="31"/>
  <c r="P34"/>
  <c r="Q34" s="1"/>
  <c r="P32"/>
  <c r="P30"/>
  <c r="P28"/>
  <c r="P26"/>
  <c r="P24"/>
  <c r="P22"/>
  <c r="P20"/>
  <c r="P18"/>
  <c r="P16"/>
  <c r="P14"/>
  <c r="P12"/>
  <c r="P10"/>
  <c r="N6" i="11"/>
  <c r="P37" i="31"/>
  <c r="P35"/>
  <c r="D17" i="3" s="1"/>
  <c r="P33" i="31"/>
  <c r="P31"/>
  <c r="P29"/>
  <c r="P27"/>
  <c r="P25"/>
  <c r="P23"/>
  <c r="P21"/>
  <c r="P19"/>
  <c r="P17"/>
  <c r="P15"/>
  <c r="P13"/>
  <c r="P11"/>
  <c r="P8"/>
  <c r="P9"/>
  <c r="Q9" s="1"/>
  <c r="H5" i="11"/>
  <c r="O4"/>
  <c r="C5" i="3"/>
  <c r="B2" i="32"/>
  <c r="A2" i="30"/>
  <c r="A2" i="32"/>
  <c r="A3" i="31"/>
  <c r="A3" i="12"/>
  <c r="H4" i="11"/>
  <c r="K4"/>
  <c r="C17" l="1"/>
  <c r="C16" i="35"/>
  <c r="J41" i="11"/>
  <c r="O42"/>
  <c r="O41"/>
  <c r="O40"/>
  <c r="K41"/>
  <c r="K40"/>
  <c r="H41"/>
  <c r="H40"/>
  <c r="Q11" i="31"/>
  <c r="N10" i="11" s="1"/>
  <c r="Q15" i="31"/>
  <c r="N14" i="11" s="1"/>
  <c r="Q19" i="31"/>
  <c r="N18" i="11" s="1"/>
  <c r="Q23" i="31"/>
  <c r="N22" i="11" s="1"/>
  <c r="Q27" i="31"/>
  <c r="N26" i="11" s="1"/>
  <c r="Q31" i="31"/>
  <c r="N30" i="11" s="1"/>
  <c r="Q35" i="31"/>
  <c r="Q12"/>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c r="U4"/>
  <c r="V4"/>
  <c r="P4"/>
  <c r="S4"/>
  <c r="I4"/>
  <c r="F4"/>
  <c r="C2" i="32"/>
  <c r="C18" i="11" l="1"/>
  <c r="C17" i="35"/>
  <c r="V42" i="11"/>
  <c r="V40"/>
  <c r="V41"/>
  <c r="U42"/>
  <c r="U41"/>
  <c r="U40"/>
  <c r="P42"/>
  <c r="P41"/>
  <c r="P40"/>
  <c r="S42"/>
  <c r="S40"/>
  <c r="S41"/>
  <c r="I41"/>
  <c r="I40"/>
  <c r="F42"/>
  <c r="F40"/>
  <c r="F41"/>
  <c r="N34"/>
  <c r="E17" i="3"/>
  <c r="C17" i="14"/>
  <c r="C18" i="33"/>
  <c r="C19" i="31"/>
  <c r="C19" i="12"/>
  <c r="C18" i="30"/>
  <c r="C18" i="32"/>
  <c r="C19" i="5"/>
  <c r="R4" i="11"/>
  <c r="N4"/>
  <c r="L4"/>
  <c r="A5" i="31"/>
  <c r="C3"/>
  <c r="B3"/>
  <c r="C4" i="30"/>
  <c r="B4"/>
  <c r="A4"/>
  <c r="C2"/>
  <c r="B2"/>
  <c r="A5" i="12"/>
  <c r="C19" i="11" l="1"/>
  <c r="C18" i="35"/>
  <c r="R42" i="11"/>
  <c r="R41"/>
  <c r="R40"/>
  <c r="N42"/>
  <c r="Q42" s="1"/>
  <c r="Q46" s="1"/>
  <c r="N40"/>
  <c r="Q40" s="1"/>
  <c r="Q44" s="1"/>
  <c r="N41"/>
  <c r="Q41" s="1"/>
  <c r="Q45" s="1"/>
  <c r="C18" i="14"/>
  <c r="C19" i="33"/>
  <c r="C19" i="30"/>
  <c r="C20" i="31"/>
  <c r="C20" i="12"/>
  <c r="C19" i="32"/>
  <c r="C20" i="5"/>
  <c r="E4" i="11"/>
  <c r="C20" l="1"/>
  <c r="C19" i="35"/>
  <c r="C19" i="14"/>
  <c r="E42" i="11"/>
  <c r="E41"/>
  <c r="E40"/>
  <c r="C20" i="33"/>
  <c r="C21" i="31"/>
  <c r="C21" i="12"/>
  <c r="C20" i="30"/>
  <c r="C20" i="32"/>
  <c r="C21" i="5"/>
  <c r="T40" i="11"/>
  <c r="T42"/>
  <c r="T41"/>
  <c r="L5"/>
  <c r="A13" i="3"/>
  <c r="A15"/>
  <c r="A2" i="11"/>
  <c r="B2"/>
  <c r="C2"/>
  <c r="A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F5" s="1"/>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F6" s="1"/>
  <c r="M6"/>
  <c r="O6"/>
  <c r="N6" s="1"/>
  <c r="Q6"/>
  <c r="P6" s="1"/>
  <c r="S6"/>
  <c r="R6" s="1"/>
  <c r="U6"/>
  <c r="V6" s="1"/>
  <c r="W6"/>
  <c r="X6" s="1"/>
  <c r="Y6"/>
  <c r="Z6" s="1"/>
  <c r="AA6"/>
  <c r="AB6" s="1"/>
  <c r="AC6"/>
  <c r="AD6" s="1"/>
  <c r="AE6"/>
  <c r="AF6" s="1"/>
  <c r="AG6"/>
  <c r="AH6" s="1"/>
  <c r="AI6"/>
  <c r="AJ6" s="1"/>
  <c r="AK6"/>
  <c r="AL6" s="1"/>
  <c r="AM6"/>
  <c r="AN6" s="1"/>
  <c r="AO6"/>
  <c r="AP6" s="1"/>
  <c r="B7"/>
  <c r="D7"/>
  <c r="E7"/>
  <c r="G7"/>
  <c r="H7" s="1"/>
  <c r="I7"/>
  <c r="J7" s="1"/>
  <c r="K7"/>
  <c r="F7" s="1"/>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F8" s="1"/>
  <c r="M8"/>
  <c r="O8"/>
  <c r="N8" s="1"/>
  <c r="Q8"/>
  <c r="P8" s="1"/>
  <c r="S8"/>
  <c r="R8" s="1"/>
  <c r="U8"/>
  <c r="V8" s="1"/>
  <c r="W8"/>
  <c r="X8" s="1"/>
  <c r="Y8"/>
  <c r="Z8" s="1"/>
  <c r="AA8"/>
  <c r="AB8" s="1"/>
  <c r="AC8"/>
  <c r="AD8" s="1"/>
  <c r="AE8"/>
  <c r="AF8" s="1"/>
  <c r="AG8"/>
  <c r="AH8" s="1"/>
  <c r="AI8"/>
  <c r="AJ8" s="1"/>
  <c r="AK8"/>
  <c r="AL8" s="1"/>
  <c r="AM8"/>
  <c r="AN8" s="1"/>
  <c r="AO8"/>
  <c r="AP8" s="1"/>
  <c r="B9"/>
  <c r="D9"/>
  <c r="E9"/>
  <c r="G9"/>
  <c r="H9" s="1"/>
  <c r="I9"/>
  <c r="J9" s="1"/>
  <c r="K9"/>
  <c r="F9" s="1"/>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L22" s="1"/>
  <c r="AQ22" s="1"/>
  <c r="AR22" s="1"/>
  <c r="M22"/>
  <c r="O22"/>
  <c r="N22" s="1"/>
  <c r="Q22"/>
  <c r="P22" s="1"/>
  <c r="S22"/>
  <c r="T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R24" s="1"/>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F30" s="1"/>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F33" s="1"/>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BE5"/>
  <c r="BF5" s="1"/>
  <c r="A6"/>
  <c r="B6"/>
  <c r="D6"/>
  <c r="E6"/>
  <c r="F6" s="1"/>
  <c r="BE6" s="1"/>
  <c r="B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A7"/>
  <c r="B7"/>
  <c r="D7"/>
  <c r="E7"/>
  <c r="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BE7"/>
  <c r="BF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BE9"/>
  <c r="BF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BE11"/>
  <c r="BF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BE13"/>
  <c r="BF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BE16"/>
  <c r="BF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BE18"/>
  <c r="BF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BE21"/>
  <c r="BF21" s="1"/>
  <c r="A22"/>
  <c r="B22"/>
  <c r="D22"/>
  <c r="E22"/>
  <c r="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BE22"/>
  <c r="BF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BE24"/>
  <c r="BF24" s="1"/>
  <c r="A25"/>
  <c r="B25"/>
  <c r="D25"/>
  <c r="E25"/>
  <c r="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BE25"/>
  <c r="BF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A2" i="5"/>
  <c r="B2"/>
  <c r="C2"/>
  <c r="A5"/>
  <c r="B5"/>
  <c r="A3" i="14"/>
  <c r="C20" l="1"/>
  <c r="C21" i="11"/>
  <c r="C20" i="35"/>
  <c r="L40" i="11"/>
  <c r="M40" s="1"/>
  <c r="M44" s="1"/>
  <c r="L41"/>
  <c r="M41" s="1"/>
  <c r="M45" s="1"/>
  <c r="A5" i="32"/>
  <c r="A4" i="35"/>
  <c r="A5" i="33"/>
  <c r="C21"/>
  <c r="C21" i="30"/>
  <c r="C22" i="31"/>
  <c r="C22" i="12"/>
  <c r="C21" i="32"/>
  <c r="C22" i="5"/>
  <c r="W41" i="11"/>
  <c r="W45" s="1"/>
  <c r="T45"/>
  <c r="W42"/>
  <c r="W46" s="1"/>
  <c r="T46"/>
  <c r="W40"/>
  <c r="W44" s="1"/>
  <c r="T44"/>
  <c r="R14" i="27"/>
  <c r="T26"/>
  <c r="L6"/>
  <c r="AQ6" s="1"/>
  <c r="AR6" s="1"/>
  <c r="A5" i="18"/>
  <c r="A5" i="30"/>
  <c r="A6" i="31"/>
  <c r="A6" i="12"/>
  <c r="T20" i="27"/>
  <c r="T30"/>
  <c r="R22"/>
  <c r="F18"/>
  <c r="T17"/>
  <c r="T8"/>
  <c r="L30"/>
  <c r="AQ30" s="1"/>
  <c r="AR30" s="1"/>
  <c r="T24"/>
  <c r="F22"/>
  <c r="T21"/>
  <c r="R18"/>
  <c r="T16"/>
  <c r="F14"/>
  <c r="T13"/>
  <c r="L12"/>
  <c r="AQ12" s="1"/>
  <c r="AR12" s="1"/>
  <c r="L8"/>
  <c r="AQ8" s="1"/>
  <c r="AR8" s="1"/>
  <c r="T6"/>
  <c r="A5"/>
  <c r="F32"/>
  <c r="L32"/>
  <c r="AQ32" s="1"/>
  <c r="AR32" s="1"/>
  <c r="L24"/>
  <c r="AQ24" s="1"/>
  <c r="AR24" s="1"/>
  <c r="L20"/>
  <c r="AQ20" s="1"/>
  <c r="AR20" s="1"/>
  <c r="L16"/>
  <c r="AQ16" s="1"/>
  <c r="AR16" s="1"/>
  <c r="T34"/>
  <c r="T29"/>
  <c r="L9"/>
  <c r="AQ9" s="1"/>
  <c r="AR9" s="1"/>
  <c r="L7"/>
  <c r="AQ7" s="1"/>
  <c r="AR7" s="1"/>
  <c r="L5"/>
  <c r="AQ5" s="1"/>
  <c r="AR5" s="1"/>
  <c r="L33"/>
  <c r="AQ33" s="1"/>
  <c r="AR33" s="1"/>
  <c r="L28"/>
  <c r="AQ28" s="1"/>
  <c r="AR28" s="1"/>
  <c r="L27"/>
  <c r="AQ27" s="1"/>
  <c r="AR27" s="1"/>
  <c r="T19"/>
  <c r="T15"/>
  <c r="T11"/>
  <c r="T10"/>
  <c r="T4"/>
  <c r="R25"/>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C21" i="14" l="1"/>
  <c r="C22" i="11"/>
  <c r="C21" i="35"/>
  <c r="A6" i="32"/>
  <c r="A5" i="35"/>
  <c r="A6" i="33"/>
  <c r="C22"/>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c r="C8" i="20"/>
  <c r="C9" i="24"/>
  <c r="C9" i="19"/>
  <c r="C9" i="27"/>
  <c r="C9" i="18"/>
  <c r="C9" i="23"/>
  <c r="C9" i="16"/>
  <c r="C25" i="14" l="1"/>
  <c r="C26" i="11"/>
  <c r="C25" i="35"/>
  <c r="A10" i="32"/>
  <c r="A9" i="35"/>
  <c r="A10" i="33"/>
  <c r="C26"/>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c r="C10" i="20"/>
  <c r="C11" i="24"/>
  <c r="C11" i="19"/>
  <c r="C11" i="27"/>
  <c r="C11" i="18"/>
  <c r="C11" i="23"/>
  <c r="C11" i="16"/>
  <c r="C27" i="14" l="1"/>
  <c r="C28" i="11"/>
  <c r="C27" i="35"/>
  <c r="A12" i="32"/>
  <c r="A11" i="35"/>
  <c r="A12" i="33"/>
  <c r="C28"/>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c r="C36" i="30"/>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A21" i="32"/>
  <c r="A20" i="35"/>
  <c r="A21" i="33"/>
  <c r="C36"/>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s="1"/>
  <c r="D23"/>
  <c r="E23" s="1"/>
  <c r="D16"/>
  <c r="E16" s="1"/>
  <c r="D10"/>
  <c r="E10" s="1"/>
  <c r="A37" i="35" l="1"/>
  <c r="A38" i="33"/>
  <c r="A38" i="30"/>
  <c r="A39" i="31"/>
  <c r="A39" i="12"/>
  <c r="A39" i="5"/>
  <c r="A38" i="11"/>
  <c r="A38" i="32"/>
  <c r="AD5" i="5"/>
  <c r="D7" i="3" s="1"/>
  <c r="G4" i="33" l="1"/>
  <c r="AE5" i="5"/>
  <c r="H4" i="33" s="1"/>
  <c r="D6" i="3"/>
  <c r="E6" s="1"/>
  <c r="D4" i="11" l="1"/>
  <c r="D41" s="1"/>
  <c r="G41" s="1"/>
  <c r="G45" s="1"/>
  <c r="D40" l="1"/>
  <c r="G40" s="1"/>
  <c r="G44" s="1"/>
  <c r="D42"/>
  <c r="G42" s="1"/>
  <c r="H42" s="1"/>
  <c r="I42" s="1"/>
  <c r="G46" l="1"/>
  <c r="J42"/>
  <c r="K42" s="1"/>
  <c r="L42" s="1"/>
  <c r="M42" l="1"/>
  <c r="M46"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<sst xmlns="http://schemas.openxmlformats.org/spreadsheetml/2006/main" count="541" uniqueCount="316">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</sst>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07">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1" xfId="0" applyFont="1" applyBorder="1" applyAlignment="1">
      <alignment horizontal="center"/>
    </xf>
    <xf numFmtId="0" fontId="22" fillId="0" borderId="8" xfId="0" applyFont="1" applyBorder="1" applyAlignment="1">
      <alignment horizontal="center"/>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2" fillId="0" borderId="51" xfId="0" applyFont="1" applyBorder="1" applyAlignment="1">
      <alignment horizontal="center"/>
    </xf>
    <xf numFmtId="0" fontId="22" fillId="0" borderId="45" xfId="0" applyFont="1" applyBorder="1" applyAlignment="1">
      <alignment horizontal="center"/>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25" xfId="0" applyFont="1" applyBorder="1" applyAlignment="1">
      <alignment horizontal="center"/>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35"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20"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20" fillId="0" borderId="1" xfId="0" applyFont="1" applyBorder="1" applyAlignment="1" applyProtection="1">
      <alignment horizontal="left" wrapText="1"/>
      <protection hidden="1"/>
    </xf>
    <xf numFmtId="0" fontId="19" fillId="0" borderId="1" xfId="0" applyFont="1" applyBorder="1" applyAlignment="1">
      <alignment horizontal="left" vertical="center"/>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0" xfId="0" applyFont="1" applyBorder="1" applyAlignment="1">
      <alignment horizontal="center"/>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89161088"/>
        <c:axId val="89237376"/>
        <c:axId val="0"/>
      </c:bar3DChart>
      <c:catAx>
        <c:axId val="8916108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237376"/>
        <c:crosses val="autoZero"/>
        <c:auto val="1"/>
        <c:lblAlgn val="ctr"/>
        <c:lblOffset val="100"/>
      </c:catAx>
      <c:valAx>
        <c:axId val="89237376"/>
        <c:scaling>
          <c:orientation val="minMax"/>
        </c:scaling>
        <c:delete val="1"/>
        <c:axPos val="l"/>
        <c:numFmt formatCode="0%" sourceLinked="0"/>
        <c:tickLblPos val="none"/>
        <c:crossAx val="89161088"/>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shape val="pyramid"/>
        <c:axId val="98962432"/>
        <c:axId val="98968320"/>
        <c:axId val="0"/>
      </c:bar3DChart>
      <c:catAx>
        <c:axId val="98962432"/>
        <c:scaling>
          <c:orientation val="minMax"/>
        </c:scaling>
        <c:axPos val="b"/>
        <c:tickLblPos val="nextTo"/>
        <c:txPr>
          <a:bodyPr/>
          <a:lstStyle/>
          <a:p>
            <a:pPr>
              <a:defRPr>
                <a:latin typeface="Times New Roman" pitchFamily="18" charset="0"/>
                <a:cs typeface="Times New Roman" pitchFamily="18" charset="0"/>
              </a:defRPr>
            </a:pPr>
            <a:endParaRPr lang="ru-RU"/>
          </a:p>
        </c:txPr>
        <c:crossAx val="98968320"/>
        <c:crosses val="autoZero"/>
        <c:auto val="1"/>
        <c:lblAlgn val="ctr"/>
        <c:lblOffset val="100"/>
      </c:catAx>
      <c:valAx>
        <c:axId val="9896832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8962432"/>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shape val="pyramid"/>
        <c:axId val="98988032"/>
        <c:axId val="98989568"/>
        <c:axId val="0"/>
      </c:bar3DChart>
      <c:catAx>
        <c:axId val="98988032"/>
        <c:scaling>
          <c:orientation val="minMax"/>
        </c:scaling>
        <c:axPos val="b"/>
        <c:tickLblPos val="nextTo"/>
        <c:txPr>
          <a:bodyPr/>
          <a:lstStyle/>
          <a:p>
            <a:pPr>
              <a:defRPr>
                <a:latin typeface="Times New Roman" pitchFamily="18" charset="0"/>
                <a:cs typeface="Times New Roman" pitchFamily="18" charset="0"/>
              </a:defRPr>
            </a:pPr>
            <a:endParaRPr lang="ru-RU"/>
          </a:p>
        </c:txPr>
        <c:crossAx val="98989568"/>
        <c:crosses val="autoZero"/>
        <c:auto val="1"/>
        <c:lblAlgn val="ctr"/>
        <c:lblOffset val="100"/>
      </c:catAx>
      <c:valAx>
        <c:axId val="98989568"/>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8988032"/>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shape val="pyramid"/>
        <c:axId val="99001088"/>
        <c:axId val="99002624"/>
        <c:axId val="0"/>
      </c:bar3DChart>
      <c:catAx>
        <c:axId val="99001088"/>
        <c:scaling>
          <c:orientation val="minMax"/>
        </c:scaling>
        <c:axPos val="b"/>
        <c:tickLblPos val="nextTo"/>
        <c:txPr>
          <a:bodyPr/>
          <a:lstStyle/>
          <a:p>
            <a:pPr>
              <a:defRPr>
                <a:latin typeface="Times New Roman" pitchFamily="18" charset="0"/>
                <a:cs typeface="Times New Roman" pitchFamily="18" charset="0"/>
              </a:defRPr>
            </a:pPr>
            <a:endParaRPr lang="ru-RU"/>
          </a:p>
        </c:txPr>
        <c:crossAx val="99002624"/>
        <c:crosses val="autoZero"/>
        <c:auto val="1"/>
        <c:lblAlgn val="ctr"/>
        <c:lblOffset val="100"/>
      </c:catAx>
      <c:valAx>
        <c:axId val="9900262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900108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FEFD1"/>
                </a:gs>
                <a:gs pos="64999">
                  <a:srgbClr val="F0EBD5"/>
                </a:gs>
                <a:gs pos="100000">
                  <a:srgbClr val="D1C39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89328640"/>
        <c:axId val="89359488"/>
        <c:axId val="0"/>
      </c:bar3DChart>
      <c:catAx>
        <c:axId val="8932864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359488"/>
        <c:crosses val="autoZero"/>
        <c:auto val="1"/>
        <c:lblAlgn val="ctr"/>
        <c:lblOffset val="100"/>
      </c:catAx>
      <c:valAx>
        <c:axId val="89359488"/>
        <c:scaling>
          <c:orientation val="minMax"/>
        </c:scaling>
        <c:delete val="1"/>
        <c:axPos val="l"/>
        <c:numFmt formatCode="0%" sourceLinked="0"/>
        <c:tickLblPos val="none"/>
        <c:crossAx val="89328640"/>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DDEBCF"/>
                </a:gs>
                <a:gs pos="50000">
                  <a:srgbClr val="9CB86E"/>
                </a:gs>
                <a:gs pos="100000">
                  <a:srgbClr val="156B13"/>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89804160"/>
        <c:axId val="99875840"/>
        <c:axId val="0"/>
      </c:bar3DChart>
      <c:catAx>
        <c:axId val="8980416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9875840"/>
        <c:crosses val="autoZero"/>
        <c:auto val="1"/>
        <c:lblAlgn val="ctr"/>
        <c:lblOffset val="100"/>
      </c:catAx>
      <c:valAx>
        <c:axId val="99875840"/>
        <c:scaling>
          <c:orientation val="minMax"/>
        </c:scaling>
        <c:delete val="1"/>
        <c:axPos val="l"/>
        <c:numFmt formatCode="General" sourceLinked="0"/>
        <c:tickLblPos val="none"/>
        <c:crossAx val="89804160"/>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78118272"/>
        <c:axId val="87613440"/>
        <c:axId val="0"/>
      </c:bar3DChart>
      <c:catAx>
        <c:axId val="781182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7613440"/>
        <c:crosses val="autoZero"/>
        <c:auto val="1"/>
        <c:lblAlgn val="ctr"/>
        <c:lblOffset val="100"/>
      </c:catAx>
      <c:valAx>
        <c:axId val="87613440"/>
        <c:scaling>
          <c:orientation val="minMax"/>
        </c:scaling>
        <c:delete val="1"/>
        <c:axPos val="l"/>
        <c:numFmt formatCode="0%" sourceLinked="0"/>
        <c:tickLblPos val="none"/>
        <c:crossAx val="78118272"/>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89287680"/>
        <c:axId val="87700224"/>
        <c:axId val="0"/>
      </c:bar3DChart>
      <c:catAx>
        <c:axId val="8928768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7700224"/>
        <c:crosses val="autoZero"/>
        <c:auto val="1"/>
        <c:lblAlgn val="ctr"/>
        <c:lblOffset val="100"/>
      </c:catAx>
      <c:valAx>
        <c:axId val="87700224"/>
        <c:scaling>
          <c:orientation val="minMax"/>
        </c:scaling>
        <c:delete val="1"/>
        <c:axPos val="l"/>
        <c:numFmt formatCode="0%" sourceLinked="0"/>
        <c:tickLblPos val="none"/>
        <c:crossAx val="89287680"/>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shape val="pyramid"/>
        <c:axId val="98328576"/>
        <c:axId val="98330112"/>
        <c:axId val="0"/>
      </c:bar3DChart>
      <c:catAx>
        <c:axId val="98328576"/>
        <c:scaling>
          <c:orientation val="minMax"/>
        </c:scaling>
        <c:axPos val="b"/>
        <c:tickLblPos val="nextTo"/>
        <c:txPr>
          <a:bodyPr/>
          <a:lstStyle/>
          <a:p>
            <a:pPr>
              <a:defRPr>
                <a:latin typeface="Times New Roman" pitchFamily="18" charset="0"/>
                <a:cs typeface="Times New Roman" pitchFamily="18" charset="0"/>
              </a:defRPr>
            </a:pPr>
            <a:endParaRPr lang="ru-RU"/>
          </a:p>
        </c:txPr>
        <c:crossAx val="98330112"/>
        <c:crosses val="autoZero"/>
        <c:auto val="1"/>
        <c:lblAlgn val="ctr"/>
        <c:lblOffset val="100"/>
      </c:catAx>
      <c:valAx>
        <c:axId val="98330112"/>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8328576"/>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C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shape val="pyramid"/>
        <c:axId val="98366208"/>
        <c:axId val="98367744"/>
        <c:axId val="0"/>
      </c:bar3DChart>
      <c:catAx>
        <c:axId val="98366208"/>
        <c:scaling>
          <c:orientation val="minMax"/>
        </c:scaling>
        <c:axPos val="b"/>
        <c:tickLblPos val="nextTo"/>
        <c:txPr>
          <a:bodyPr/>
          <a:lstStyle/>
          <a:p>
            <a:pPr>
              <a:defRPr>
                <a:latin typeface="Times New Roman" pitchFamily="18" charset="0"/>
                <a:cs typeface="Times New Roman" pitchFamily="18" charset="0"/>
              </a:defRPr>
            </a:pPr>
            <a:endParaRPr lang="ru-RU"/>
          </a:p>
        </c:txPr>
        <c:crossAx val="98367744"/>
        <c:crosses val="autoZero"/>
        <c:auto val="1"/>
        <c:lblAlgn val="ctr"/>
        <c:lblOffset val="100"/>
      </c:catAx>
      <c:valAx>
        <c:axId val="9836774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836620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shape val="pyramid"/>
        <c:axId val="98518528"/>
        <c:axId val="98520064"/>
        <c:axId val="0"/>
      </c:bar3DChart>
      <c:catAx>
        <c:axId val="98518528"/>
        <c:scaling>
          <c:orientation val="minMax"/>
        </c:scaling>
        <c:axPos val="b"/>
        <c:tickLblPos val="nextTo"/>
        <c:txPr>
          <a:bodyPr/>
          <a:lstStyle/>
          <a:p>
            <a:pPr>
              <a:defRPr>
                <a:latin typeface="Times New Roman" pitchFamily="18" charset="0"/>
                <a:cs typeface="Times New Roman" pitchFamily="18" charset="0"/>
              </a:defRPr>
            </a:pPr>
            <a:endParaRPr lang="ru-RU"/>
          </a:p>
        </c:txPr>
        <c:crossAx val="98520064"/>
        <c:crosses val="autoZero"/>
        <c:auto val="1"/>
        <c:lblAlgn val="ctr"/>
        <c:lblOffset val="100"/>
      </c:catAx>
      <c:valAx>
        <c:axId val="9852006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8518528"/>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shape val="pyramid"/>
        <c:axId val="98539776"/>
        <c:axId val="98545664"/>
        <c:axId val="0"/>
      </c:bar3DChart>
      <c:catAx>
        <c:axId val="98539776"/>
        <c:scaling>
          <c:orientation val="minMax"/>
        </c:scaling>
        <c:axPos val="b"/>
        <c:tickLblPos val="nextTo"/>
        <c:txPr>
          <a:bodyPr/>
          <a:lstStyle/>
          <a:p>
            <a:pPr>
              <a:defRPr>
                <a:latin typeface="Times New Roman" pitchFamily="18" charset="0"/>
                <a:cs typeface="Times New Roman" pitchFamily="18" charset="0"/>
              </a:defRPr>
            </a:pPr>
            <a:endParaRPr lang="ru-RU"/>
          </a:p>
        </c:txPr>
        <c:crossAx val="98545664"/>
        <c:crosses val="autoZero"/>
        <c:auto val="1"/>
        <c:lblAlgn val="ctr"/>
        <c:lblOffset val="100"/>
      </c:catAx>
      <c:valAx>
        <c:axId val="9854566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8539776"/>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zoomScale="70" zoomScaleNormal="70" workbookViewId="0">
      <selection activeCell="C2" sqref="C2"/>
    </sheetView>
  </sheetViews>
  <sheetFormatPr defaultColWidth="9.140625" defaultRowHeight="15"/>
  <cols>
    <col min="1" max="1" width="9.140625" style="90"/>
    <col min="2" max="2" width="27" style="90" customWidth="1"/>
    <col min="3" max="3" width="9.140625" style="90"/>
    <col min="4" max="4" width="25.5703125" style="90" customWidth="1"/>
    <col min="5" max="16384" width="9.140625" style="90"/>
  </cols>
  <sheetData>
    <row r="1" spans="1:4" ht="105.75" customHeight="1">
      <c r="A1" s="226" t="s">
        <v>3</v>
      </c>
      <c r="B1" s="298" t="s">
        <v>152</v>
      </c>
      <c r="C1" s="226" t="s">
        <v>111</v>
      </c>
      <c r="D1" s="226" t="s">
        <v>168</v>
      </c>
    </row>
    <row r="2" spans="1:4" ht="15.75">
      <c r="A2" s="86">
        <v>1</v>
      </c>
      <c r="B2" s="311"/>
      <c r="C2" s="299"/>
      <c r="D2" s="227" t="s">
        <v>289</v>
      </c>
    </row>
    <row r="3" spans="1:4" ht="15.75">
      <c r="A3" s="86">
        <f t="shared" ref="A3:A11" si="0">A2+1</f>
        <v>2</v>
      </c>
      <c r="B3" s="312"/>
      <c r="C3" s="299">
        <f>C2</f>
        <v>0</v>
      </c>
      <c r="D3" s="227" t="s">
        <v>289</v>
      </c>
    </row>
    <row r="4" spans="1:4" ht="15.75">
      <c r="A4" s="86">
        <f t="shared" si="0"/>
        <v>3</v>
      </c>
      <c r="B4" s="312"/>
      <c r="C4" s="299">
        <f t="shared" ref="C4:C36" si="1">C3</f>
        <v>0</v>
      </c>
      <c r="D4" s="227" t="s">
        <v>289</v>
      </c>
    </row>
    <row r="5" spans="1:4" ht="15.75">
      <c r="A5" s="86">
        <f t="shared" si="0"/>
        <v>4</v>
      </c>
      <c r="B5" s="312"/>
      <c r="C5" s="299">
        <f t="shared" si="1"/>
        <v>0</v>
      </c>
      <c r="D5" s="227" t="s">
        <v>289</v>
      </c>
    </row>
    <row r="6" spans="1:4" ht="15.75">
      <c r="A6" s="86">
        <f t="shared" si="0"/>
        <v>5</v>
      </c>
      <c r="B6" s="312"/>
      <c r="C6" s="299">
        <f t="shared" si="1"/>
        <v>0</v>
      </c>
      <c r="D6" s="227" t="s">
        <v>289</v>
      </c>
    </row>
    <row r="7" spans="1:4" ht="15.75">
      <c r="A7" s="86">
        <f t="shared" si="0"/>
        <v>6</v>
      </c>
      <c r="B7" s="312"/>
      <c r="C7" s="299">
        <f t="shared" si="1"/>
        <v>0</v>
      </c>
      <c r="D7" s="227" t="s">
        <v>289</v>
      </c>
    </row>
    <row r="8" spans="1:4" ht="15.75">
      <c r="A8" s="86">
        <f t="shared" si="0"/>
        <v>7</v>
      </c>
      <c r="B8" s="312"/>
      <c r="C8" s="299">
        <f t="shared" si="1"/>
        <v>0</v>
      </c>
      <c r="D8" s="227" t="s">
        <v>289</v>
      </c>
    </row>
    <row r="9" spans="1:4" ht="15.75">
      <c r="A9" s="86">
        <f t="shared" si="0"/>
        <v>8</v>
      </c>
      <c r="B9" s="312"/>
      <c r="C9" s="299">
        <f t="shared" si="1"/>
        <v>0</v>
      </c>
      <c r="D9" s="227" t="s">
        <v>289</v>
      </c>
    </row>
    <row r="10" spans="1:4" ht="15.75">
      <c r="A10" s="86">
        <f t="shared" si="0"/>
        <v>9</v>
      </c>
      <c r="B10" s="312"/>
      <c r="C10" s="299">
        <f t="shared" si="1"/>
        <v>0</v>
      </c>
      <c r="D10" s="227" t="s">
        <v>289</v>
      </c>
    </row>
    <row r="11" spans="1:4" ht="15.75">
      <c r="A11" s="86">
        <f t="shared" si="0"/>
        <v>10</v>
      </c>
      <c r="B11" s="312"/>
      <c r="C11" s="299">
        <f t="shared" si="1"/>
        <v>0</v>
      </c>
      <c r="D11" s="227" t="s">
        <v>289</v>
      </c>
    </row>
    <row r="12" spans="1:4" ht="15.75">
      <c r="A12" s="86">
        <f>A11+1</f>
        <v>11</v>
      </c>
      <c r="B12" s="312"/>
      <c r="C12" s="299">
        <f t="shared" si="1"/>
        <v>0</v>
      </c>
      <c r="D12" s="227" t="s">
        <v>289</v>
      </c>
    </row>
    <row r="13" spans="1:4" ht="15.75">
      <c r="A13" s="86">
        <f t="shared" ref="A13:A36" si="2">A12+1</f>
        <v>12</v>
      </c>
      <c r="B13" s="312"/>
      <c r="C13" s="299">
        <f t="shared" si="1"/>
        <v>0</v>
      </c>
      <c r="D13" s="227" t="s">
        <v>289</v>
      </c>
    </row>
    <row r="14" spans="1:4" ht="15.75">
      <c r="A14" s="86">
        <f t="shared" si="2"/>
        <v>13</v>
      </c>
      <c r="B14" s="312"/>
      <c r="C14" s="299">
        <f t="shared" si="1"/>
        <v>0</v>
      </c>
      <c r="D14" s="227" t="s">
        <v>289</v>
      </c>
    </row>
    <row r="15" spans="1:4" ht="17.25" customHeight="1">
      <c r="A15" s="86">
        <f t="shared" si="2"/>
        <v>14</v>
      </c>
      <c r="B15" s="312"/>
      <c r="C15" s="299">
        <f t="shared" si="1"/>
        <v>0</v>
      </c>
      <c r="D15" s="227" t="s">
        <v>289</v>
      </c>
    </row>
    <row r="16" spans="1:4" ht="15.75">
      <c r="A16" s="86">
        <f t="shared" si="2"/>
        <v>15</v>
      </c>
      <c r="B16" s="312"/>
      <c r="C16" s="299">
        <f t="shared" si="1"/>
        <v>0</v>
      </c>
      <c r="D16" s="227" t="s">
        <v>289</v>
      </c>
    </row>
    <row r="17" spans="1:4" ht="15.75">
      <c r="A17" s="86">
        <f t="shared" si="2"/>
        <v>16</v>
      </c>
      <c r="B17" s="312"/>
      <c r="C17" s="299">
        <f t="shared" si="1"/>
        <v>0</v>
      </c>
      <c r="D17" s="227" t="s">
        <v>289</v>
      </c>
    </row>
    <row r="18" spans="1:4" ht="15.75">
      <c r="A18" s="86">
        <f t="shared" si="2"/>
        <v>17</v>
      </c>
      <c r="B18" s="312"/>
      <c r="C18" s="299">
        <f t="shared" si="1"/>
        <v>0</v>
      </c>
      <c r="D18" s="227" t="s">
        <v>289</v>
      </c>
    </row>
    <row r="19" spans="1:4" ht="13.5" customHeight="1">
      <c r="A19" s="86">
        <f t="shared" si="2"/>
        <v>18</v>
      </c>
      <c r="B19" s="312"/>
      <c r="C19" s="299">
        <f t="shared" si="1"/>
        <v>0</v>
      </c>
      <c r="D19" s="227" t="s">
        <v>289</v>
      </c>
    </row>
    <row r="20" spans="1:4" ht="15" customHeight="1">
      <c r="A20" s="86">
        <f t="shared" si="2"/>
        <v>19</v>
      </c>
      <c r="B20" s="312"/>
      <c r="C20" s="299">
        <f t="shared" si="1"/>
        <v>0</v>
      </c>
      <c r="D20" s="227" t="s">
        <v>289</v>
      </c>
    </row>
    <row r="21" spans="1:4" ht="15.75">
      <c r="A21" s="86">
        <f t="shared" si="2"/>
        <v>20</v>
      </c>
      <c r="B21" s="312"/>
      <c r="C21" s="299">
        <f t="shared" si="1"/>
        <v>0</v>
      </c>
      <c r="D21" s="227" t="s">
        <v>289</v>
      </c>
    </row>
    <row r="22" spans="1:4" ht="14.25" customHeight="1">
      <c r="A22" s="86">
        <f t="shared" si="2"/>
        <v>21</v>
      </c>
      <c r="B22" s="312"/>
      <c r="C22" s="299">
        <f t="shared" si="1"/>
        <v>0</v>
      </c>
      <c r="D22" s="227" t="s">
        <v>289</v>
      </c>
    </row>
    <row r="23" spans="1:4" ht="15.75">
      <c r="A23" s="86">
        <f t="shared" si="2"/>
        <v>22</v>
      </c>
      <c r="B23" s="312"/>
      <c r="C23" s="299">
        <f t="shared" si="1"/>
        <v>0</v>
      </c>
      <c r="D23" s="227" t="s">
        <v>289</v>
      </c>
    </row>
    <row r="24" spans="1:4" ht="15.75">
      <c r="A24" s="86">
        <f t="shared" si="2"/>
        <v>23</v>
      </c>
      <c r="B24" s="312"/>
      <c r="C24" s="299">
        <f t="shared" si="1"/>
        <v>0</v>
      </c>
      <c r="D24" s="227" t="s">
        <v>289</v>
      </c>
    </row>
    <row r="25" spans="1:4">
      <c r="A25" s="86">
        <f t="shared" si="2"/>
        <v>24</v>
      </c>
      <c r="B25" s="219"/>
      <c r="C25" s="299">
        <f t="shared" si="1"/>
        <v>0</v>
      </c>
      <c r="D25" s="227" t="s">
        <v>289</v>
      </c>
    </row>
    <row r="26" spans="1:4" ht="15.75">
      <c r="A26" s="86">
        <f t="shared" si="2"/>
        <v>25</v>
      </c>
      <c r="B26" s="313"/>
      <c r="C26" s="299">
        <f t="shared" si="1"/>
        <v>0</v>
      </c>
      <c r="D26" s="227" t="s">
        <v>289</v>
      </c>
    </row>
    <row r="27" spans="1:4" ht="15.75">
      <c r="A27" s="86">
        <f t="shared" si="2"/>
        <v>26</v>
      </c>
      <c r="B27" s="313"/>
      <c r="C27" s="299">
        <f t="shared" si="1"/>
        <v>0</v>
      </c>
      <c r="D27" s="227" t="s">
        <v>289</v>
      </c>
    </row>
    <row r="28" spans="1:4" ht="15.75">
      <c r="A28" s="86">
        <f t="shared" si="2"/>
        <v>27</v>
      </c>
      <c r="B28" s="313"/>
      <c r="C28" s="299">
        <f t="shared" si="1"/>
        <v>0</v>
      </c>
      <c r="D28" s="227" t="s">
        <v>289</v>
      </c>
    </row>
    <row r="29" spans="1:4" ht="14.25" customHeight="1">
      <c r="A29" s="86">
        <f t="shared" si="2"/>
        <v>28</v>
      </c>
      <c r="B29" s="313"/>
      <c r="C29" s="299">
        <f t="shared" si="1"/>
        <v>0</v>
      </c>
      <c r="D29" s="227" t="s">
        <v>289</v>
      </c>
    </row>
    <row r="30" spans="1:4" ht="15.75">
      <c r="A30" s="86">
        <f t="shared" si="2"/>
        <v>29</v>
      </c>
      <c r="B30" s="313"/>
      <c r="C30" s="299">
        <f t="shared" si="1"/>
        <v>0</v>
      </c>
      <c r="D30" s="227" t="s">
        <v>289</v>
      </c>
    </row>
    <row r="31" spans="1:4" ht="15.75">
      <c r="A31" s="86">
        <f t="shared" si="2"/>
        <v>30</v>
      </c>
      <c r="B31" s="313"/>
      <c r="C31" s="299">
        <f t="shared" si="1"/>
        <v>0</v>
      </c>
      <c r="D31" s="227" t="s">
        <v>289</v>
      </c>
    </row>
    <row r="32" spans="1:4" ht="15.75">
      <c r="A32" s="86">
        <f t="shared" si="2"/>
        <v>31</v>
      </c>
      <c r="B32" s="313"/>
      <c r="C32" s="299">
        <f t="shared" si="1"/>
        <v>0</v>
      </c>
      <c r="D32" s="227" t="s">
        <v>289</v>
      </c>
    </row>
    <row r="33" spans="1:4">
      <c r="A33" s="86">
        <f t="shared" si="2"/>
        <v>32</v>
      </c>
      <c r="B33" s="91"/>
      <c r="C33" s="299">
        <f t="shared" si="1"/>
        <v>0</v>
      </c>
      <c r="D33" s="227" t="s">
        <v>289</v>
      </c>
    </row>
    <row r="34" spans="1:4">
      <c r="A34" s="86">
        <f t="shared" si="2"/>
        <v>33</v>
      </c>
      <c r="B34" s="145"/>
      <c r="C34" s="299">
        <f t="shared" si="1"/>
        <v>0</v>
      </c>
      <c r="D34" s="227" t="s">
        <v>289</v>
      </c>
    </row>
    <row r="35" spans="1:4">
      <c r="A35" s="86">
        <f t="shared" si="2"/>
        <v>34</v>
      </c>
      <c r="B35" s="82"/>
      <c r="C35" s="299">
        <f t="shared" si="1"/>
        <v>0</v>
      </c>
      <c r="D35" s="227" t="s">
        <v>289</v>
      </c>
    </row>
    <row r="36" spans="1:4">
      <c r="A36" s="82">
        <f t="shared" si="2"/>
        <v>35</v>
      </c>
      <c r="B36" s="82"/>
      <c r="C36" s="299">
        <f t="shared" si="1"/>
        <v>0</v>
      </c>
      <c r="D36" s="227" t="s">
        <v>289</v>
      </c>
    </row>
    <row r="37" spans="1:4">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row>
    <row r="2" spans="1:30">
      <c r="E2" s="388" t="s">
        <v>6</v>
      </c>
      <c r="F2" s="388"/>
      <c r="G2" s="388"/>
      <c r="H2" s="388"/>
      <c r="I2" s="388"/>
      <c r="J2" s="388"/>
      <c r="K2" s="388"/>
      <c r="L2" s="388"/>
      <c r="M2" s="388"/>
      <c r="N2" s="388"/>
      <c r="O2" s="388"/>
      <c r="P2" s="388"/>
      <c r="Q2" s="388" t="s">
        <v>10</v>
      </c>
      <c r="R2" s="388"/>
      <c r="S2" s="388"/>
      <c r="T2" s="388"/>
      <c r="U2" s="388"/>
      <c r="V2" s="388"/>
      <c r="W2" s="388"/>
      <c r="X2" s="388"/>
      <c r="Y2" s="388"/>
      <c r="Z2" s="388"/>
      <c r="AA2" s="388"/>
      <c r="AB2" s="388"/>
      <c r="AC2" s="1"/>
      <c r="AD2" s="1"/>
    </row>
    <row r="3" spans="1:30">
      <c r="A3" s="1" t="str">
        <f>список!A1</f>
        <v>№</v>
      </c>
      <c r="B3" s="1" t="str">
        <f>список!B1</f>
        <v>Фамилия, имя воспитанника</v>
      </c>
      <c r="C3" s="1" t="str">
        <f>список!C1</f>
        <v xml:space="preserve">дата </v>
      </c>
      <c r="D3" s="1" t="str">
        <f>список!D1</f>
        <v>группа</v>
      </c>
      <c r="E3" s="388">
        <v>29</v>
      </c>
      <c r="F3" s="388"/>
      <c r="G3" s="388">
        <v>30</v>
      </c>
      <c r="H3" s="388"/>
      <c r="I3" s="388">
        <v>31</v>
      </c>
      <c r="J3" s="388"/>
      <c r="K3" s="388">
        <v>32</v>
      </c>
      <c r="L3" s="388"/>
      <c r="M3" s="388">
        <v>33</v>
      </c>
      <c r="N3" s="388"/>
      <c r="O3" s="402">
        <v>34</v>
      </c>
      <c r="P3" s="403"/>
      <c r="Q3" s="379">
        <v>29</v>
      </c>
      <c r="R3" s="379"/>
      <c r="S3" s="379">
        <v>30</v>
      </c>
      <c r="T3" s="379"/>
      <c r="U3" s="379">
        <v>31</v>
      </c>
      <c r="V3" s="379"/>
      <c r="W3" s="379">
        <v>32</v>
      </c>
      <c r="X3" s="379"/>
      <c r="Y3" s="379">
        <v>33</v>
      </c>
      <c r="Z3" s="379"/>
      <c r="AA3" s="380">
        <v>34</v>
      </c>
      <c r="AB3" s="381"/>
      <c r="AC3" s="1"/>
      <c r="AD3" s="1"/>
    </row>
    <row r="4" spans="1:30">
      <c r="A4" s="1">
        <f>список!A2</f>
        <v>1</v>
      </c>
      <c r="B4" s="1">
        <f>список!B2</f>
        <v>0</v>
      </c>
      <c r="C4" s="1">
        <f>список!C2</f>
        <v>0</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f>список!B14</f>
        <v>0</v>
      </c>
      <c r="C15" s="1">
        <f>список!C14</f>
        <v>0</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f>список!B15</f>
        <v>0</v>
      </c>
      <c r="C16" s="1">
        <f>список!C15</f>
        <v>0</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f>список!B16</f>
        <v>0</v>
      </c>
      <c r="C17" s="1">
        <f>список!C16</f>
        <v>0</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f>список!B17</f>
        <v>0</v>
      </c>
      <c r="C18" s="1">
        <f>список!C17</f>
        <v>0</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f>список!B18</f>
        <v>0</v>
      </c>
      <c r="C19" s="1">
        <f>список!C18</f>
        <v>0</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f>список!B19</f>
        <v>0</v>
      </c>
      <c r="C20" s="1">
        <f>список!C19</f>
        <v>0</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f>список!B20</f>
        <v>0</v>
      </c>
      <c r="C21" s="1">
        <f>список!C20</f>
        <v>0</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f>список!B21</f>
        <v>0</v>
      </c>
      <c r="C22" s="1">
        <f>список!C21</f>
        <v>0</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f>список!B22</f>
        <v>0</v>
      </c>
      <c r="C23" s="1">
        <f>список!C22</f>
        <v>0</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f>список!B23</f>
        <v>0</v>
      </c>
      <c r="C24" s="1">
        <f>список!C23</f>
        <v>0</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f>список!B24</f>
        <v>0</v>
      </c>
      <c r="C25" s="1">
        <f>список!C24</f>
        <v>0</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f>список!B25</f>
        <v>0</v>
      </c>
      <c r="C26" s="1">
        <f>список!C25</f>
        <v>0</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f>список!B26</f>
        <v>0</v>
      </c>
      <c r="C27" s="1">
        <f>список!C26</f>
        <v>0</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f>список!B27</f>
        <v>0</v>
      </c>
      <c r="C28" s="1">
        <f>список!C27</f>
        <v>0</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f>список!B28</f>
        <v>0</v>
      </c>
      <c r="C29" s="1">
        <f>список!C28</f>
        <v>0</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f>список!B29</f>
        <v>0</v>
      </c>
      <c r="C30" s="1">
        <f>список!C29</f>
        <v>0</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f>список!B30</f>
        <v>0</v>
      </c>
      <c r="C31" s="1">
        <f>список!C30</f>
        <v>0</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список!C8</f>
        <v>0</v>
      </c>
      <c r="C32" s="1">
        <f>список!C31</f>
        <v>0</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f>список!B32</f>
        <v>0</v>
      </c>
      <c r="C33" s="1">
        <f>список!C32</f>
        <v>0</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row>
    <row r="2" spans="1:30">
      <c r="E2" s="388" t="s">
        <v>6</v>
      </c>
      <c r="F2" s="388"/>
      <c r="G2" s="388"/>
      <c r="H2" s="388"/>
      <c r="I2" s="388"/>
      <c r="J2" s="388"/>
      <c r="K2" s="388"/>
      <c r="L2" s="388"/>
      <c r="M2" s="388"/>
      <c r="N2" s="388"/>
      <c r="O2" s="388"/>
      <c r="P2" s="388"/>
      <c r="Q2" s="388" t="s">
        <v>10</v>
      </c>
      <c r="R2" s="388"/>
      <c r="S2" s="388"/>
      <c r="T2" s="388"/>
      <c r="U2" s="388"/>
      <c r="V2" s="388"/>
      <c r="W2" s="388"/>
      <c r="X2" s="388"/>
      <c r="Y2" s="388"/>
      <c r="Z2" s="388"/>
      <c r="AA2" s="388"/>
      <c r="AB2" s="388"/>
      <c r="AC2" s="1"/>
      <c r="AD2" s="1"/>
    </row>
    <row r="3" spans="1:30">
      <c r="A3" s="1" t="str">
        <f>список!A1</f>
        <v>№</v>
      </c>
      <c r="B3" s="1" t="str">
        <f>список!B1</f>
        <v>Фамилия, имя воспитанника</v>
      </c>
      <c r="C3" s="1" t="str">
        <f>список!C1</f>
        <v xml:space="preserve">дата </v>
      </c>
      <c r="D3" s="1" t="str">
        <f>список!D1</f>
        <v>группа</v>
      </c>
      <c r="E3" s="388">
        <v>29</v>
      </c>
      <c r="F3" s="388"/>
      <c r="G3" s="388">
        <v>30</v>
      </c>
      <c r="H3" s="388"/>
      <c r="I3" s="388">
        <v>31</v>
      </c>
      <c r="J3" s="388"/>
      <c r="K3" s="388">
        <v>32</v>
      </c>
      <c r="L3" s="388"/>
      <c r="M3" s="388">
        <v>33</v>
      </c>
      <c r="N3" s="388"/>
      <c r="O3" s="402">
        <v>34</v>
      </c>
      <c r="P3" s="403"/>
      <c r="Q3" s="379">
        <v>29</v>
      </c>
      <c r="R3" s="379"/>
      <c r="S3" s="379">
        <v>30</v>
      </c>
      <c r="T3" s="379"/>
      <c r="U3" s="379">
        <v>31</v>
      </c>
      <c r="V3" s="379"/>
      <c r="W3" s="379">
        <v>32</v>
      </c>
      <c r="X3" s="379"/>
      <c r="Y3" s="379">
        <v>33</v>
      </c>
      <c r="Z3" s="379"/>
      <c r="AA3" s="380">
        <v>34</v>
      </c>
      <c r="AB3" s="381"/>
      <c r="AC3" s="1"/>
      <c r="AD3" s="1"/>
    </row>
    <row r="4" spans="1:30">
      <c r="A4" s="1">
        <f>список!A2</f>
        <v>1</v>
      </c>
      <c r="B4" s="1" t="str">
        <f>IF(список!B2="","",список!B2)</f>
        <v/>
      </c>
      <c r="C4" s="1" t="str">
        <f>IF(список!C2="","",список!C2)</f>
        <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t="str">
        <f>IF(список!B14="","",список!B14)</f>
        <v/>
      </c>
      <c r="C15" s="1">
        <f>IF(список!C14="","",список!C14)</f>
        <v>0</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t="str">
        <f>IF(список!B15="","",список!B15)</f>
        <v/>
      </c>
      <c r="C16" s="1">
        <f>IF(список!C15="","",список!C15)</f>
        <v>0</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t="str">
        <f>IF(список!B16="","",список!B16)</f>
        <v/>
      </c>
      <c r="C17" s="1">
        <f>IF(список!C16="","",список!C16)</f>
        <v>0</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t="str">
        <f>IF(список!B17="","",список!B17)</f>
        <v/>
      </c>
      <c r="C18" s="1">
        <f>IF(список!C17="","",список!C17)</f>
        <v>0</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t="str">
        <f>IF(список!B18="","",список!B18)</f>
        <v/>
      </c>
      <c r="C19" s="1">
        <f>IF(список!C18="","",список!C18)</f>
        <v>0</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t="str">
        <f>IF(список!B19="","",список!B19)</f>
        <v/>
      </c>
      <c r="C20" s="1">
        <f>IF(список!C19="","",список!C19)</f>
        <v>0</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t="str">
        <f>IF(список!B20="","",список!B20)</f>
        <v/>
      </c>
      <c r="C21" s="1">
        <f>IF(список!C20="","",список!C20)</f>
        <v>0</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t="str">
        <f>IF(список!B21="","",список!B21)</f>
        <v/>
      </c>
      <c r="C22" s="1">
        <f>IF(список!C21="","",список!C21)</f>
        <v>0</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t="str">
        <f>IF(список!B22="","",список!B22)</f>
        <v/>
      </c>
      <c r="C23" s="1">
        <f>IF(список!C22="","",список!C22)</f>
        <v>0</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t="str">
        <f>IF(список!B23="","",список!B23)</f>
        <v/>
      </c>
      <c r="C24" s="1">
        <f>IF(список!C23="","",список!C23)</f>
        <v>0</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t="str">
        <f>IF(список!B24="","",список!B24)</f>
        <v/>
      </c>
      <c r="C25" s="1">
        <f>IF(список!C24="","",список!C24)</f>
        <v>0</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t="str">
        <f>IF(список!B25="","",список!B25)</f>
        <v/>
      </c>
      <c r="C26" s="1">
        <f>IF(список!C25="","",список!C25)</f>
        <v>0</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t="str">
        <f>IF(список!B26="","",список!B26)</f>
        <v/>
      </c>
      <c r="C27" s="1">
        <f>IF(список!C26="","",список!C26)</f>
        <v>0</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t="str">
        <f>IF(список!B27="","",список!B27)</f>
        <v/>
      </c>
      <c r="C28" s="1">
        <f>IF(список!C27="","",список!C27)</f>
        <v>0</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t="str">
        <f>IF(список!B28="","",список!B28)</f>
        <v/>
      </c>
      <c r="C29" s="1">
        <f>IF(список!C28="","",список!C28)</f>
        <v>0</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t="str">
        <f>IF(список!B29="","",список!B29)</f>
        <v/>
      </c>
      <c r="C30" s="1">
        <f>IF(список!C29="","",список!C29)</f>
        <v>0</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t="str">
        <f>IF(список!B30="","",список!B30)</f>
        <v/>
      </c>
      <c r="C31" s="1">
        <f>IF(список!C30="","",список!C30)</f>
        <v>0</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IF(список!C8="","",список!C8)</f>
        <v>0</v>
      </c>
      <c r="C32" s="1">
        <f>IF(список!C31="","",список!C31)</f>
        <v>0</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t="str">
        <f>IF(список!B32="","",список!B32)</f>
        <v/>
      </c>
      <c r="C33" s="1">
        <f>IF(список!C32="","",список!C32)</f>
        <v>0</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6" t="e">
        <f>#REF!</f>
        <v>#REF!</v>
      </c>
      <c r="B1" s="406"/>
      <c r="C1" s="406"/>
      <c r="D1" s="406"/>
      <c r="E1" s="406"/>
      <c r="F1" s="406"/>
      <c r="G1" s="406"/>
      <c r="H1" s="406"/>
      <c r="I1" s="406"/>
      <c r="J1" s="406"/>
      <c r="K1" s="406"/>
      <c r="L1" s="406"/>
      <c r="M1" s="406"/>
      <c r="N1" s="406"/>
      <c r="O1" s="406"/>
      <c r="P1" s="406"/>
      <c r="Q1" s="406"/>
      <c r="R1" s="406"/>
      <c r="S1" s="406"/>
      <c r="T1" s="406"/>
      <c r="U1" s="406"/>
      <c r="V1" s="406"/>
      <c r="W1" s="406"/>
      <c r="X1" s="406"/>
      <c r="Y1" s="406"/>
      <c r="Z1" s="406"/>
      <c r="AA1" s="406"/>
      <c r="AB1" s="406"/>
    </row>
    <row r="2" spans="1:28">
      <c r="A2" s="1" t="str">
        <f>список!A1</f>
        <v>№</v>
      </c>
      <c r="B2" s="1" t="str">
        <f>список!B1</f>
        <v>Фамилия, имя воспитанника</v>
      </c>
      <c r="C2" s="1" t="str">
        <f>список!C1</f>
        <v xml:space="preserve">дата </v>
      </c>
      <c r="D2" s="1" t="str">
        <f>список!D1</f>
        <v>группа</v>
      </c>
      <c r="E2" s="388"/>
      <c r="F2" s="388"/>
      <c r="G2" s="388"/>
      <c r="H2" s="388"/>
      <c r="I2" s="388"/>
      <c r="J2" s="388"/>
    </row>
    <row r="3" spans="1:28">
      <c r="A3" s="1">
        <f>список!A2</f>
        <v>1</v>
      </c>
      <c r="B3" s="1" t="str">
        <f>IF(список!B2="","",список!B2)</f>
        <v/>
      </c>
      <c r="C3" s="1" t="str">
        <f>IF(список!C2="","",список!C2)</f>
        <v/>
      </c>
      <c r="D3" s="13" t="str">
        <f>IF(список!D2="","",список!D2)</f>
        <v>подготовительная группа</v>
      </c>
      <c r="E3" s="388">
        <f>'[1]сырые баллы'!AM3</f>
        <v>35</v>
      </c>
      <c r="F3" s="388"/>
      <c r="G3" s="388">
        <f>'[1]сырые баллы'!AN3</f>
        <v>36</v>
      </c>
      <c r="H3" s="388"/>
      <c r="I3" s="388">
        <f>'[1]сырые баллы'!AO3</f>
        <v>37</v>
      </c>
      <c r="J3" s="388"/>
      <c r="L3" s="404" t="s">
        <v>5</v>
      </c>
      <c r="M3" s="407"/>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4" t="e">
        <f>IF(K4="","",IF(K4&gt;=24,"6 уровень",IF(AND(K4&gt;=18,K4&lt;24),"5 уровень",IF(AND(K4&gt;=13,K4&lt;18),"4 уровень",IF(AND(K4&gt;=9,K4&lt;13),"3 уровень",IF(AND(K4&gt;=3,K4&lt;9),"2 уровень","1 уровень"))))))</f>
        <v>#REF!</v>
      </c>
      <c r="M4" s="405"/>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4" t="e">
        <f t="shared" ref="L5:L33" si="4">IF(K5="","",IF(K5&gt;=24,"6 уровень",IF(AND(K5&gt;=18,K5&lt;24),"5 уровень",IF(AND(K5&gt;=13,K5&lt;18),"4 уровень",IF(AND(K5&gt;=9,K5&lt;13),"3 уровень",IF(AND(K5&gt;=3,K5&lt;9),"2 уровень","1 уровень"))))))</f>
        <v>#REF!</v>
      </c>
      <c r="M5" s="405"/>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4" t="e">
        <f t="shared" si="4"/>
        <v>#REF!</v>
      </c>
      <c r="M6" s="405"/>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4" t="e">
        <f t="shared" si="4"/>
        <v>#REF!</v>
      </c>
      <c r="M7" s="405"/>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4" t="e">
        <f t="shared" si="4"/>
        <v>#REF!</v>
      </c>
      <c r="M8" s="405"/>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4" t="e">
        <f t="shared" si="4"/>
        <v>#REF!</v>
      </c>
      <c r="M9" s="405"/>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4" t="e">
        <f t="shared" si="4"/>
        <v>#REF!</v>
      </c>
      <c r="M10" s="405"/>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4" t="e">
        <f t="shared" si="4"/>
        <v>#REF!</v>
      </c>
      <c r="M11" s="405"/>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4" t="e">
        <f t="shared" si="4"/>
        <v>#REF!</v>
      </c>
      <c r="M12" s="405"/>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4" t="e">
        <f t="shared" si="4"/>
        <v>#REF!</v>
      </c>
      <c r="M13" s="405"/>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4" t="e">
        <f t="shared" si="4"/>
        <v>#REF!</v>
      </c>
      <c r="M14" s="405"/>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4" t="e">
        <f t="shared" si="4"/>
        <v>#REF!</v>
      </c>
      <c r="M15" s="405"/>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4" t="e">
        <f t="shared" si="4"/>
        <v>#REF!</v>
      </c>
      <c r="M16" s="405"/>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4" t="e">
        <f t="shared" si="4"/>
        <v>#REF!</v>
      </c>
      <c r="M17" s="405"/>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4" t="e">
        <f t="shared" si="4"/>
        <v>#REF!</v>
      </c>
      <c r="M18" s="405"/>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4" t="e">
        <f t="shared" si="4"/>
        <v>#REF!</v>
      </c>
      <c r="M19" s="405"/>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4" t="e">
        <f t="shared" si="4"/>
        <v>#REF!</v>
      </c>
      <c r="M20" s="405"/>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4" t="e">
        <f t="shared" si="4"/>
        <v>#REF!</v>
      </c>
      <c r="M21" s="405"/>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4" t="e">
        <f t="shared" si="4"/>
        <v>#REF!</v>
      </c>
      <c r="M22" s="405"/>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4" t="e">
        <f t="shared" si="4"/>
        <v>#REF!</v>
      </c>
      <c r="M23" s="405"/>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4" t="e">
        <f t="shared" si="4"/>
        <v>#REF!</v>
      </c>
      <c r="M24" s="405"/>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4" t="e">
        <f t="shared" si="4"/>
        <v>#REF!</v>
      </c>
      <c r="M25" s="405"/>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4" t="e">
        <f t="shared" si="4"/>
        <v>#REF!</v>
      </c>
      <c r="M26" s="405"/>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4" t="e">
        <f t="shared" si="4"/>
        <v>#REF!</v>
      </c>
      <c r="M27" s="405"/>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4" t="e">
        <f t="shared" si="4"/>
        <v>#REF!</v>
      </c>
      <c r="M28" s="405"/>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4" t="e">
        <f t="shared" si="4"/>
        <v>#REF!</v>
      </c>
      <c r="M29" s="405"/>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4" t="e">
        <f t="shared" si="4"/>
        <v>#REF!</v>
      </c>
      <c r="M30" s="405"/>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4" t="e">
        <f t="shared" si="4"/>
        <v>#REF!</v>
      </c>
      <c r="M31" s="405"/>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4" t="e">
        <f t="shared" si="4"/>
        <v>#REF!</v>
      </c>
      <c r="M32" s="405"/>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4" t="e">
        <f t="shared" si="4"/>
        <v>#REF!</v>
      </c>
      <c r="M33" s="405"/>
    </row>
    <row r="34" spans="1:13">
      <c r="K34" s="2"/>
      <c r="L34" s="404"/>
      <c r="M34" s="405"/>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6" t="e">
        <f>#REF!</f>
        <v>#REF!</v>
      </c>
      <c r="B1" s="406"/>
      <c r="C1" s="406"/>
      <c r="D1" s="406"/>
      <c r="E1" s="406"/>
      <c r="F1" s="406"/>
      <c r="G1" s="406"/>
      <c r="H1" s="406"/>
      <c r="I1" s="406"/>
      <c r="J1" s="406"/>
      <c r="K1" s="406"/>
      <c r="L1" s="406"/>
      <c r="M1" s="406"/>
      <c r="N1" s="406"/>
      <c r="O1" s="406"/>
      <c r="P1" s="406"/>
      <c r="Q1" s="406"/>
      <c r="R1" s="406"/>
      <c r="S1" s="406"/>
      <c r="T1" s="406"/>
      <c r="U1" s="406"/>
      <c r="V1" s="406"/>
      <c r="W1" s="406"/>
      <c r="X1" s="406"/>
      <c r="Y1" s="406"/>
      <c r="Z1" s="406"/>
      <c r="AA1" s="406"/>
      <c r="AB1" s="406"/>
    </row>
    <row r="2" spans="1:28">
      <c r="A2" s="1" t="str">
        <f>список!A1</f>
        <v>№</v>
      </c>
      <c r="B2" s="1" t="str">
        <f>список!B1</f>
        <v>Фамилия, имя воспитанника</v>
      </c>
      <c r="C2" s="1" t="str">
        <f>список!C1</f>
        <v xml:space="preserve">дата </v>
      </c>
      <c r="D2" s="1" t="str">
        <f>список!D1</f>
        <v>группа</v>
      </c>
      <c r="E2" s="388"/>
      <c r="F2" s="388"/>
      <c r="G2" s="388"/>
      <c r="H2" s="388"/>
      <c r="I2" s="388"/>
      <c r="J2" s="388"/>
    </row>
    <row r="3" spans="1:28">
      <c r="A3" s="1">
        <f>список!A2</f>
        <v>1</v>
      </c>
      <c r="B3" s="1" t="str">
        <f>IF(список!B2="","",список!B2)</f>
        <v/>
      </c>
      <c r="C3" s="1" t="str">
        <f>IF(список!C2="","",список!C2)</f>
        <v/>
      </c>
      <c r="D3" s="13" t="str">
        <f>IF(список!D2="","",список!D2)</f>
        <v>подготовительная группа</v>
      </c>
      <c r="E3" s="388">
        <f>'[1]сырые баллы'!AM3</f>
        <v>35</v>
      </c>
      <c r="F3" s="388"/>
      <c r="G3" s="388">
        <f>'[1]сырые баллы'!AN3</f>
        <v>36</v>
      </c>
      <c r="H3" s="388"/>
      <c r="I3" s="388">
        <f>'[1]сырые баллы'!AO3</f>
        <v>37</v>
      </c>
      <c r="J3" s="388"/>
      <c r="L3" s="404" t="s">
        <v>5</v>
      </c>
      <c r="M3" s="407"/>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4" t="e">
        <f>IF(K4="","",IF(K4&gt;=24,"6 уровень",IF(AND(K4&gt;=18,K4&lt;24),"5 уровень",IF(AND(K4&gt;=13,K4&lt;18),"4 уровень",IF(AND(K4&gt;=9,K4&lt;13),"3 уровень",IF(AND(K4&gt;=3,K4&lt;9),"2 уровень","1 уровень"))))))</f>
        <v>#REF!</v>
      </c>
      <c r="M4" s="405"/>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4" t="e">
        <f t="shared" ref="L5:L33" si="4">IF(K5="","",IF(K5&gt;=24,"6 уровень",IF(AND(K5&gt;=18,K5&lt;24),"5 уровень",IF(AND(K5&gt;=13,K5&lt;18),"4 уровень",IF(AND(K5&gt;=9,K5&lt;13),"3 уровень",IF(AND(K5&gt;=3,K5&lt;9),"2 уровень","1 уровень"))))))</f>
        <v>#REF!</v>
      </c>
      <c r="M5" s="405"/>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4" t="e">
        <f t="shared" si="4"/>
        <v>#REF!</v>
      </c>
      <c r="M6" s="405"/>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4" t="e">
        <f t="shared" si="4"/>
        <v>#REF!</v>
      </c>
      <c r="M7" s="405"/>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4" t="e">
        <f t="shared" si="4"/>
        <v>#REF!</v>
      </c>
      <c r="M8" s="405"/>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4" t="e">
        <f t="shared" si="4"/>
        <v>#REF!</v>
      </c>
      <c r="M9" s="405"/>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4" t="e">
        <f t="shared" si="4"/>
        <v>#REF!</v>
      </c>
      <c r="M10" s="405"/>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4" t="e">
        <f t="shared" si="4"/>
        <v>#REF!</v>
      </c>
      <c r="M11" s="405"/>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4" t="e">
        <f t="shared" si="4"/>
        <v>#REF!</v>
      </c>
      <c r="M12" s="405"/>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4" t="e">
        <f t="shared" si="4"/>
        <v>#REF!</v>
      </c>
      <c r="M13" s="405"/>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4" t="e">
        <f t="shared" si="4"/>
        <v>#REF!</v>
      </c>
      <c r="M14" s="405"/>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4" t="e">
        <f t="shared" si="4"/>
        <v>#REF!</v>
      </c>
      <c r="M15" s="405"/>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4" t="e">
        <f t="shared" si="4"/>
        <v>#REF!</v>
      </c>
      <c r="M16" s="405"/>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4" t="e">
        <f t="shared" si="4"/>
        <v>#REF!</v>
      </c>
      <c r="M17" s="405"/>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4" t="e">
        <f t="shared" si="4"/>
        <v>#REF!</v>
      </c>
      <c r="M18" s="405"/>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4" t="e">
        <f t="shared" si="4"/>
        <v>#REF!</v>
      </c>
      <c r="M19" s="405"/>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4" t="e">
        <f t="shared" si="4"/>
        <v>#REF!</v>
      </c>
      <c r="M20" s="405"/>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4" t="e">
        <f t="shared" si="4"/>
        <v>#REF!</v>
      </c>
      <c r="M21" s="405"/>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4" t="e">
        <f t="shared" si="4"/>
        <v>#REF!</v>
      </c>
      <c r="M22" s="405"/>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4" t="e">
        <f t="shared" si="4"/>
        <v>#REF!</v>
      </c>
      <c r="M23" s="405"/>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4" t="e">
        <f t="shared" si="4"/>
        <v>#REF!</v>
      </c>
      <c r="M24" s="405"/>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4" t="e">
        <f t="shared" si="4"/>
        <v>#REF!</v>
      </c>
      <c r="M25" s="405"/>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4" t="e">
        <f t="shared" si="4"/>
        <v>#REF!</v>
      </c>
      <c r="M26" s="405"/>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4" t="e">
        <f t="shared" si="4"/>
        <v>#REF!</v>
      </c>
      <c r="M27" s="405"/>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4" t="e">
        <f t="shared" si="4"/>
        <v>#REF!</v>
      </c>
      <c r="M28" s="405"/>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4" t="e">
        <f t="shared" si="4"/>
        <v>#REF!</v>
      </c>
      <c r="M29" s="405"/>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4" t="e">
        <f t="shared" si="4"/>
        <v>#REF!</v>
      </c>
      <c r="M30" s="405"/>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4" t="e">
        <f t="shared" si="4"/>
        <v>#REF!</v>
      </c>
      <c r="M31" s="405"/>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4" t="e">
        <f t="shared" si="4"/>
        <v>#REF!</v>
      </c>
      <c r="M32" s="405"/>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4" t="e">
        <f t="shared" si="4"/>
        <v>#REF!</v>
      </c>
      <c r="M33" s="405"/>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Y40"/>
  <sheetViews>
    <sheetView topLeftCell="A4" zoomScale="70" zoomScaleNormal="70" workbookViewId="0">
      <selection activeCell="Q4" sqref="Q4:U33"/>
    </sheetView>
  </sheetViews>
  <sheetFormatPr defaultColWidth="9.140625" defaultRowHeight="15"/>
  <cols>
    <col min="1" max="1" width="9.140625" style="82"/>
    <col min="2" max="2" width="22.5703125" style="82" customWidth="1"/>
    <col min="3" max="16384" width="9.140625" style="82"/>
  </cols>
  <sheetData>
    <row r="1" spans="1:25">
      <c r="A1" s="350" t="s">
        <v>136</v>
      </c>
      <c r="B1" s="350"/>
      <c r="C1" s="350"/>
      <c r="D1" s="350"/>
      <c r="E1" s="350"/>
      <c r="F1" s="350"/>
      <c r="G1" s="350"/>
      <c r="H1" s="350"/>
      <c r="I1" s="350"/>
      <c r="J1" s="350"/>
      <c r="K1" s="350"/>
      <c r="L1" s="350"/>
      <c r="M1" s="350"/>
      <c r="N1" s="350"/>
      <c r="O1" s="350"/>
      <c r="P1" s="350"/>
      <c r="Q1" s="350"/>
      <c r="R1" s="350"/>
      <c r="S1" s="350"/>
      <c r="T1" s="350"/>
      <c r="U1" s="350"/>
      <c r="V1" s="350"/>
      <c r="W1" s="350"/>
    </row>
    <row r="2" spans="1:25" ht="35.25" customHeight="1">
      <c r="A2" s="329" t="str">
        <f>список!A1</f>
        <v>№</v>
      </c>
      <c r="B2" s="359" t="str">
        <f>список!B1</f>
        <v>Фамилия, имя воспитанника</v>
      </c>
      <c r="C2" s="362" t="str">
        <f>[2]список!C1</f>
        <v xml:space="preserve">дата </v>
      </c>
      <c r="D2" s="355" t="s">
        <v>137</v>
      </c>
      <c r="E2" s="355"/>
      <c r="F2" s="355"/>
      <c r="G2" s="355"/>
      <c r="H2" s="355"/>
      <c r="I2" s="355"/>
      <c r="J2" s="355"/>
      <c r="K2" s="355"/>
      <c r="L2" s="355"/>
      <c r="M2" s="355"/>
      <c r="N2" s="355"/>
      <c r="O2" s="355"/>
      <c r="P2" s="355"/>
      <c r="Q2" s="356" t="s">
        <v>141</v>
      </c>
      <c r="R2" s="357"/>
      <c r="S2" s="357"/>
      <c r="T2" s="357"/>
      <c r="U2" s="357"/>
      <c r="V2" s="357"/>
      <c r="W2" s="358"/>
      <c r="X2" s="319"/>
      <c r="Y2" s="319"/>
    </row>
    <row r="3" spans="1:25" s="87" customFormat="1" ht="250.5" customHeight="1" thickBot="1">
      <c r="A3" s="331"/>
      <c r="B3" s="360"/>
      <c r="C3" s="363"/>
      <c r="D3" s="131" t="s">
        <v>245</v>
      </c>
      <c r="E3" s="131" t="s">
        <v>246</v>
      </c>
      <c r="F3" s="131" t="s">
        <v>247</v>
      </c>
      <c r="G3" s="131" t="s">
        <v>248</v>
      </c>
      <c r="H3" s="131" t="s">
        <v>249</v>
      </c>
      <c r="I3" s="131" t="s">
        <v>250</v>
      </c>
      <c r="J3" s="131" t="s">
        <v>251</v>
      </c>
      <c r="K3" s="131" t="s">
        <v>252</v>
      </c>
      <c r="L3" s="131" t="s">
        <v>253</v>
      </c>
      <c r="M3" s="131" t="s">
        <v>254</v>
      </c>
      <c r="N3" s="131" t="s">
        <v>255</v>
      </c>
      <c r="O3" s="408" t="s">
        <v>0</v>
      </c>
      <c r="P3" s="409"/>
      <c r="Q3" s="144" t="s">
        <v>256</v>
      </c>
      <c r="R3" s="144" t="s">
        <v>257</v>
      </c>
      <c r="S3" s="144" t="s">
        <v>258</v>
      </c>
      <c r="T3" s="144" t="s">
        <v>259</v>
      </c>
      <c r="U3" s="144" t="s">
        <v>260</v>
      </c>
      <c r="V3" s="320" t="s">
        <v>0</v>
      </c>
      <c r="W3" s="320"/>
      <c r="X3" s="410"/>
      <c r="Y3" s="410"/>
    </row>
    <row r="4" spans="1:25" ht="15.75">
      <c r="A4" s="82">
        <f>список!A2</f>
        <v>1</v>
      </c>
      <c r="B4" s="91" t="str">
        <f>IF(список!B2="","",список!B2)</f>
        <v/>
      </c>
      <c r="C4" s="91" t="str">
        <f>IF(список!C2="","",список!C2)</f>
        <v/>
      </c>
      <c r="D4" s="83"/>
      <c r="E4" s="83"/>
      <c r="F4" s="83"/>
      <c r="G4" s="83"/>
      <c r="H4" s="83"/>
      <c r="I4" s="83"/>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5"/>
      <c r="S4" s="194"/>
      <c r="T4" s="246"/>
      <c r="U4" s="242"/>
      <c r="V4" s="232" t="str">
        <f>IF(Q4="","",IF(R4="","",IF(S4="","",IF(T4="","",IF(U4="","",SUM(Q4:U4)/5)))))</f>
        <v/>
      </c>
      <c r="W4" s="233" t="str">
        <f>IF(V4="","",IF(V4&gt;1.5,"сформирован",IF(V4&lt;0.5,"не сформирован", "в стадии формирования")))</f>
        <v/>
      </c>
      <c r="X4" s="249"/>
      <c r="Y4" s="92"/>
    </row>
    <row r="5" spans="1:25" ht="15.75">
      <c r="A5" s="82">
        <f>список!A3</f>
        <v>2</v>
      </c>
      <c r="B5" s="91" t="str">
        <f>IF(список!B3="","",список!B3)</f>
        <v/>
      </c>
      <c r="C5" s="91">
        <f>IF(список!C3="","",список!C3)</f>
        <v>0</v>
      </c>
      <c r="D5" s="83"/>
      <c r="E5" s="83"/>
      <c r="F5" s="83"/>
      <c r="G5" s="83"/>
      <c r="H5" s="83"/>
      <c r="I5" s="8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6"/>
      <c r="S5" s="193"/>
      <c r="T5" s="237"/>
      <c r="U5" s="243"/>
      <c r="V5" s="244" t="str">
        <f t="shared" ref="V5:V39" si="2">IF(Q5="","",IF(R5="","",IF(S5="","",IF(T5="","",IF(U5="","",SUM(Q5:U5)/5)))))</f>
        <v/>
      </c>
      <c r="W5" s="245" t="str">
        <f t="shared" ref="W5:W39" si="3">IF(V5="","",IF(V5&gt;1.5,"сформирован",IF(V5&lt;0.5,"не сформирован", "в стадии формирования")))</f>
        <v/>
      </c>
      <c r="X5" s="249"/>
      <c r="Y5" s="92"/>
    </row>
    <row r="6" spans="1:25" ht="15.75">
      <c r="A6" s="82">
        <f>список!A4</f>
        <v>3</v>
      </c>
      <c r="B6" s="91" t="str">
        <f>IF(список!B4="","",список!B4)</f>
        <v/>
      </c>
      <c r="C6" s="91">
        <f>IF(список!C4="","",список!C4)</f>
        <v>0</v>
      </c>
      <c r="D6" s="83"/>
      <c r="E6" s="83"/>
      <c r="F6" s="83"/>
      <c r="G6" s="83"/>
      <c r="H6" s="83"/>
      <c r="I6" s="83"/>
      <c r="J6" s="83"/>
      <c r="K6" s="83"/>
      <c r="L6" s="83"/>
      <c r="M6" s="83"/>
      <c r="N6" s="228"/>
      <c r="O6" s="244" t="str">
        <f t="shared" si="0"/>
        <v/>
      </c>
      <c r="P6" s="245" t="str">
        <f t="shared" si="1"/>
        <v/>
      </c>
      <c r="Q6" s="193"/>
      <c r="R6" s="196"/>
      <c r="S6" s="193"/>
      <c r="T6" s="237"/>
      <c r="U6" s="243"/>
      <c r="V6" s="244" t="str">
        <f t="shared" si="2"/>
        <v/>
      </c>
      <c r="W6" s="245" t="str">
        <f t="shared" si="3"/>
        <v/>
      </c>
      <c r="X6" s="249"/>
      <c r="Y6" s="92"/>
    </row>
    <row r="7" spans="1:25" ht="15.75">
      <c r="A7" s="82">
        <f>список!A5</f>
        <v>4</v>
      </c>
      <c r="B7" s="91" t="str">
        <f>IF(список!B5="","",список!B5)</f>
        <v/>
      </c>
      <c r="C7" s="91">
        <f>IF(список!C5="","",список!C5)</f>
        <v>0</v>
      </c>
      <c r="D7" s="83"/>
      <c r="E7" s="83"/>
      <c r="F7" s="83"/>
      <c r="G7" s="83"/>
      <c r="H7" s="83"/>
      <c r="I7" s="83"/>
      <c r="J7" s="83"/>
      <c r="K7" s="83"/>
      <c r="L7" s="83"/>
      <c r="M7" s="83"/>
      <c r="N7" s="228"/>
      <c r="O7" s="244" t="str">
        <f t="shared" si="0"/>
        <v/>
      </c>
      <c r="P7" s="245" t="str">
        <f t="shared" si="1"/>
        <v/>
      </c>
      <c r="Q7" s="193"/>
      <c r="R7" s="196"/>
      <c r="S7" s="193"/>
      <c r="T7" s="237"/>
      <c r="U7" s="243"/>
      <c r="V7" s="244" t="str">
        <f t="shared" si="2"/>
        <v/>
      </c>
      <c r="W7" s="245" t="str">
        <f t="shared" si="3"/>
        <v/>
      </c>
      <c r="X7" s="249"/>
      <c r="Y7" s="92"/>
    </row>
    <row r="8" spans="1:25" ht="15.75">
      <c r="A8" s="82">
        <f>список!A6</f>
        <v>5</v>
      </c>
      <c r="B8" s="91" t="str">
        <f>IF(список!B6="","",список!B6)</f>
        <v/>
      </c>
      <c r="C8" s="91">
        <f>IF(список!C6="","",список!C6)</f>
        <v>0</v>
      </c>
      <c r="D8" s="83"/>
      <c r="E8" s="83"/>
      <c r="F8" s="83"/>
      <c r="G8" s="83"/>
      <c r="H8" s="83"/>
      <c r="I8" s="83"/>
      <c r="J8" s="83"/>
      <c r="K8" s="83"/>
      <c r="L8" s="83"/>
      <c r="M8" s="83"/>
      <c r="N8" s="228"/>
      <c r="O8" s="244" t="str">
        <f t="shared" si="0"/>
        <v/>
      </c>
      <c r="P8" s="245" t="str">
        <f t="shared" si="1"/>
        <v/>
      </c>
      <c r="Q8" s="193"/>
      <c r="R8" s="196"/>
      <c r="S8" s="193"/>
      <c r="T8" s="237"/>
      <c r="U8" s="243"/>
      <c r="V8" s="244" t="str">
        <f t="shared" si="2"/>
        <v/>
      </c>
      <c r="W8" s="245" t="str">
        <f t="shared" si="3"/>
        <v/>
      </c>
      <c r="X8" s="249"/>
      <c r="Y8" s="92"/>
    </row>
    <row r="9" spans="1:25" ht="15.75">
      <c r="A9" s="82">
        <f>список!A7</f>
        <v>6</v>
      </c>
      <c r="B9" s="91" t="str">
        <f>IF(список!B7="","",список!B7)</f>
        <v/>
      </c>
      <c r="C9" s="91">
        <f>IF(список!C7="","",список!C7)</f>
        <v>0</v>
      </c>
      <c r="D9" s="83"/>
      <c r="E9" s="83"/>
      <c r="F9" s="83"/>
      <c r="G9" s="83"/>
      <c r="H9" s="83"/>
      <c r="I9" s="83"/>
      <c r="J9" s="83"/>
      <c r="K9" s="83"/>
      <c r="L9" s="83"/>
      <c r="M9" s="83"/>
      <c r="N9" s="228"/>
      <c r="O9" s="244" t="str">
        <f t="shared" si="0"/>
        <v/>
      </c>
      <c r="P9" s="245" t="str">
        <f t="shared" si="1"/>
        <v/>
      </c>
      <c r="Q9" s="193"/>
      <c r="R9" s="196"/>
      <c r="S9" s="193"/>
      <c r="T9" s="237"/>
      <c r="U9" s="243"/>
      <c r="V9" s="244" t="str">
        <f t="shared" si="2"/>
        <v/>
      </c>
      <c r="W9" s="245" t="str">
        <f t="shared" si="3"/>
        <v/>
      </c>
      <c r="X9" s="249"/>
      <c r="Y9" s="92"/>
    </row>
    <row r="10" spans="1:25" ht="15.75">
      <c r="A10" s="82">
        <f>список!A8</f>
        <v>7</v>
      </c>
      <c r="B10" s="91" t="str">
        <f>IF(список!B8="","",список!B8)</f>
        <v/>
      </c>
      <c r="C10" s="91">
        <f>IF(список!C8="","",список!C8)</f>
        <v>0</v>
      </c>
      <c r="D10" s="83"/>
      <c r="E10" s="83"/>
      <c r="F10" s="83"/>
      <c r="G10" s="83"/>
      <c r="H10" s="83"/>
      <c r="I10" s="83"/>
      <c r="J10" s="83"/>
      <c r="K10" s="83"/>
      <c r="L10" s="83"/>
      <c r="M10" s="83"/>
      <c r="N10" s="228"/>
      <c r="O10" s="244" t="str">
        <f t="shared" si="0"/>
        <v/>
      </c>
      <c r="P10" s="245" t="str">
        <f t="shared" si="1"/>
        <v/>
      </c>
      <c r="Q10" s="193"/>
      <c r="R10" s="196"/>
      <c r="S10" s="193"/>
      <c r="T10" s="237"/>
      <c r="U10" s="243"/>
      <c r="V10" s="244" t="str">
        <f t="shared" si="2"/>
        <v/>
      </c>
      <c r="W10" s="245" t="str">
        <f t="shared" si="3"/>
        <v/>
      </c>
      <c r="X10" s="249"/>
      <c r="Y10" s="92"/>
    </row>
    <row r="11" spans="1:25" ht="15.75">
      <c r="A11" s="82">
        <f>список!A9</f>
        <v>8</v>
      </c>
      <c r="B11" s="91" t="str">
        <f>IF(список!B9="","",список!B9)</f>
        <v/>
      </c>
      <c r="C11" s="91">
        <f>IF(список!C9="","",список!C9)</f>
        <v>0</v>
      </c>
      <c r="D11" s="83"/>
      <c r="E11" s="83"/>
      <c r="F11" s="83"/>
      <c r="G11" s="83"/>
      <c r="H11" s="83"/>
      <c r="I11" s="83"/>
      <c r="J11" s="83"/>
      <c r="K11" s="83"/>
      <c r="L11" s="83"/>
      <c r="M11" s="83"/>
      <c r="N11" s="228"/>
      <c r="O11" s="244" t="str">
        <f t="shared" si="0"/>
        <v/>
      </c>
      <c r="P11" s="245" t="str">
        <f t="shared" si="1"/>
        <v/>
      </c>
      <c r="Q11" s="193"/>
      <c r="R11" s="196"/>
      <c r="S11" s="193"/>
      <c r="T11" s="237"/>
      <c r="U11" s="243"/>
      <c r="V11" s="244" t="str">
        <f t="shared" si="2"/>
        <v/>
      </c>
      <c r="W11" s="245" t="str">
        <f t="shared" si="3"/>
        <v/>
      </c>
      <c r="X11" s="249"/>
      <c r="Y11" s="92"/>
    </row>
    <row r="12" spans="1:25" ht="15.75">
      <c r="A12" s="82">
        <f>список!A10</f>
        <v>9</v>
      </c>
      <c r="B12" s="91" t="str">
        <f>IF(список!B10="","",список!B10)</f>
        <v/>
      </c>
      <c r="C12" s="91">
        <f>IF(список!C10="","",список!C10)</f>
        <v>0</v>
      </c>
      <c r="D12" s="83"/>
      <c r="E12" s="83"/>
      <c r="F12" s="83"/>
      <c r="G12" s="83"/>
      <c r="H12" s="83"/>
      <c r="I12" s="83"/>
      <c r="J12" s="83"/>
      <c r="K12" s="83"/>
      <c r="L12" s="83"/>
      <c r="M12" s="83"/>
      <c r="N12" s="228"/>
      <c r="O12" s="244" t="str">
        <f t="shared" si="0"/>
        <v/>
      </c>
      <c r="P12" s="245" t="str">
        <f t="shared" si="1"/>
        <v/>
      </c>
      <c r="Q12" s="193"/>
      <c r="R12" s="196"/>
      <c r="S12" s="193"/>
      <c r="T12" s="237"/>
      <c r="U12" s="243"/>
      <c r="V12" s="244" t="str">
        <f t="shared" si="2"/>
        <v/>
      </c>
      <c r="W12" s="245" t="str">
        <f t="shared" si="3"/>
        <v/>
      </c>
      <c r="X12" s="249"/>
      <c r="Y12" s="92"/>
    </row>
    <row r="13" spans="1:25" ht="15.75">
      <c r="A13" s="82">
        <f>список!A11</f>
        <v>10</v>
      </c>
      <c r="B13" s="91" t="str">
        <f>IF(список!B11="","",список!B11)</f>
        <v/>
      </c>
      <c r="C13" s="91">
        <f>IF(список!C11="","",список!C11)</f>
        <v>0</v>
      </c>
      <c r="D13" s="83"/>
      <c r="E13" s="83"/>
      <c r="F13" s="83"/>
      <c r="G13" s="83"/>
      <c r="H13" s="83"/>
      <c r="I13" s="83"/>
      <c r="J13" s="83"/>
      <c r="K13" s="83"/>
      <c r="L13" s="83"/>
      <c r="M13" s="83"/>
      <c r="N13" s="228"/>
      <c r="O13" s="244" t="str">
        <f t="shared" si="0"/>
        <v/>
      </c>
      <c r="P13" s="245" t="str">
        <f t="shared" si="1"/>
        <v/>
      </c>
      <c r="Q13" s="193"/>
      <c r="R13" s="196"/>
      <c r="S13" s="193"/>
      <c r="T13" s="237"/>
      <c r="U13" s="243"/>
      <c r="V13" s="244" t="str">
        <f t="shared" si="2"/>
        <v/>
      </c>
      <c r="W13" s="245" t="str">
        <f t="shared" si="3"/>
        <v/>
      </c>
      <c r="X13" s="249"/>
      <c r="Y13" s="92"/>
    </row>
    <row r="14" spans="1:25" ht="15.75">
      <c r="A14" s="82">
        <f>список!A12</f>
        <v>11</v>
      </c>
      <c r="B14" s="91" t="str">
        <f>IF(список!B12="","",список!B12)</f>
        <v/>
      </c>
      <c r="C14" s="91">
        <f>IF(список!C12="","",список!C12)</f>
        <v>0</v>
      </c>
      <c r="D14" s="83"/>
      <c r="E14" s="83"/>
      <c r="F14" s="83"/>
      <c r="G14" s="83"/>
      <c r="H14" s="83"/>
      <c r="I14" s="83"/>
      <c r="J14" s="83"/>
      <c r="K14" s="83"/>
      <c r="L14" s="83"/>
      <c r="M14" s="83"/>
      <c r="N14" s="228"/>
      <c r="O14" s="244" t="str">
        <f t="shared" si="0"/>
        <v/>
      </c>
      <c r="P14" s="245" t="str">
        <f t="shared" si="1"/>
        <v/>
      </c>
      <c r="Q14" s="193"/>
      <c r="R14" s="196"/>
      <c r="S14" s="193"/>
      <c r="T14" s="237"/>
      <c r="U14" s="243"/>
      <c r="V14" s="244" t="str">
        <f t="shared" si="2"/>
        <v/>
      </c>
      <c r="W14" s="245" t="str">
        <f t="shared" si="3"/>
        <v/>
      </c>
      <c r="X14" s="249"/>
      <c r="Y14" s="92"/>
    </row>
    <row r="15" spans="1:25" ht="15.75">
      <c r="A15" s="82">
        <f>список!A13</f>
        <v>12</v>
      </c>
      <c r="B15" s="91" t="str">
        <f>IF(список!B13="","",список!B13)</f>
        <v/>
      </c>
      <c r="C15" s="91">
        <f>IF(список!C13="","",список!C13)</f>
        <v>0</v>
      </c>
      <c r="D15" s="83"/>
      <c r="E15" s="83"/>
      <c r="F15" s="83"/>
      <c r="G15" s="83"/>
      <c r="H15" s="83"/>
      <c r="I15" s="83"/>
      <c r="J15" s="83"/>
      <c r="K15" s="83"/>
      <c r="L15" s="83"/>
      <c r="M15" s="83"/>
      <c r="N15" s="228"/>
      <c r="O15" s="244" t="str">
        <f t="shared" si="0"/>
        <v/>
      </c>
      <c r="P15" s="245" t="str">
        <f t="shared" si="1"/>
        <v/>
      </c>
      <c r="Q15" s="193"/>
      <c r="R15" s="196"/>
      <c r="S15" s="193"/>
      <c r="T15" s="237"/>
      <c r="U15" s="243"/>
      <c r="V15" s="244" t="str">
        <f t="shared" si="2"/>
        <v/>
      </c>
      <c r="W15" s="245" t="str">
        <f t="shared" si="3"/>
        <v/>
      </c>
      <c r="X15" s="249"/>
      <c r="Y15" s="92"/>
    </row>
    <row r="16" spans="1:25" ht="15.75">
      <c r="A16" s="82">
        <f>список!A14</f>
        <v>13</v>
      </c>
      <c r="B16" s="91" t="str">
        <f>IF(список!B14="","",список!B14)</f>
        <v/>
      </c>
      <c r="C16" s="91">
        <f>IF(список!C14="","",список!C14)</f>
        <v>0</v>
      </c>
      <c r="D16" s="83"/>
      <c r="E16" s="83"/>
      <c r="F16" s="83"/>
      <c r="G16" s="83"/>
      <c r="H16" s="83"/>
      <c r="I16" s="83"/>
      <c r="J16" s="83"/>
      <c r="K16" s="83"/>
      <c r="L16" s="83"/>
      <c r="M16" s="83"/>
      <c r="N16" s="228"/>
      <c r="O16" s="244" t="str">
        <f t="shared" si="0"/>
        <v/>
      </c>
      <c r="P16" s="245" t="str">
        <f t="shared" si="1"/>
        <v/>
      </c>
      <c r="Q16" s="193"/>
      <c r="R16" s="196"/>
      <c r="S16" s="193"/>
      <c r="T16" s="237"/>
      <c r="U16" s="243"/>
      <c r="V16" s="244" t="str">
        <f t="shared" si="2"/>
        <v/>
      </c>
      <c r="W16" s="245" t="str">
        <f t="shared" si="3"/>
        <v/>
      </c>
      <c r="X16" s="249"/>
      <c r="Y16" s="92"/>
    </row>
    <row r="17" spans="1:25" ht="15.75">
      <c r="A17" s="82">
        <f>список!A15</f>
        <v>14</v>
      </c>
      <c r="B17" s="91" t="str">
        <f>IF(список!B15="","",список!B15)</f>
        <v/>
      </c>
      <c r="C17" s="91">
        <f>IF(список!C15="","",список!C15)</f>
        <v>0</v>
      </c>
      <c r="D17" s="83"/>
      <c r="E17" s="83"/>
      <c r="F17" s="83"/>
      <c r="G17" s="83"/>
      <c r="H17" s="83"/>
      <c r="I17" s="83"/>
      <c r="J17" s="83"/>
      <c r="K17" s="83"/>
      <c r="L17" s="83"/>
      <c r="M17" s="83"/>
      <c r="N17" s="228"/>
      <c r="O17" s="244" t="str">
        <f t="shared" si="0"/>
        <v/>
      </c>
      <c r="P17" s="245" t="str">
        <f t="shared" si="1"/>
        <v/>
      </c>
      <c r="Q17" s="193"/>
      <c r="R17" s="196"/>
      <c r="S17" s="193"/>
      <c r="T17" s="237"/>
      <c r="U17" s="243"/>
      <c r="V17" s="244" t="str">
        <f t="shared" si="2"/>
        <v/>
      </c>
      <c r="W17" s="245" t="str">
        <f t="shared" si="3"/>
        <v/>
      </c>
      <c r="X17" s="249"/>
      <c r="Y17" s="92"/>
    </row>
    <row r="18" spans="1:25" ht="15.75">
      <c r="A18" s="82">
        <f>список!A16</f>
        <v>15</v>
      </c>
      <c r="B18" s="91" t="str">
        <f>IF(список!B16="","",список!B16)</f>
        <v/>
      </c>
      <c r="C18" s="91">
        <f>IF(список!C16="","",список!C16)</f>
        <v>0</v>
      </c>
      <c r="D18" s="83"/>
      <c r="E18" s="83"/>
      <c r="F18" s="83"/>
      <c r="G18" s="83"/>
      <c r="H18" s="83"/>
      <c r="I18" s="83"/>
      <c r="J18" s="83"/>
      <c r="K18" s="83"/>
      <c r="L18" s="83"/>
      <c r="M18" s="83"/>
      <c r="N18" s="228"/>
      <c r="O18" s="244" t="str">
        <f t="shared" si="0"/>
        <v/>
      </c>
      <c r="P18" s="245" t="str">
        <f t="shared" si="1"/>
        <v/>
      </c>
      <c r="Q18" s="193"/>
      <c r="R18" s="196"/>
      <c r="S18" s="193"/>
      <c r="T18" s="237"/>
      <c r="U18" s="243"/>
      <c r="V18" s="244" t="str">
        <f t="shared" si="2"/>
        <v/>
      </c>
      <c r="W18" s="245" t="str">
        <f t="shared" si="3"/>
        <v/>
      </c>
      <c r="X18" s="249"/>
      <c r="Y18" s="92"/>
    </row>
    <row r="19" spans="1:25" ht="15.75">
      <c r="A19" s="82">
        <f>список!A17</f>
        <v>16</v>
      </c>
      <c r="B19" s="91" t="str">
        <f>IF(список!B17="","",список!B17)</f>
        <v/>
      </c>
      <c r="C19" s="91">
        <f>IF(список!C17="","",список!C17)</f>
        <v>0</v>
      </c>
      <c r="D19" s="83"/>
      <c r="E19" s="83"/>
      <c r="F19" s="83"/>
      <c r="G19" s="83"/>
      <c r="H19" s="83"/>
      <c r="I19" s="83"/>
      <c r="J19" s="83"/>
      <c r="K19" s="83"/>
      <c r="L19" s="83"/>
      <c r="M19" s="83"/>
      <c r="N19" s="228"/>
      <c r="O19" s="244" t="str">
        <f t="shared" si="0"/>
        <v/>
      </c>
      <c r="P19" s="245" t="str">
        <f t="shared" si="1"/>
        <v/>
      </c>
      <c r="Q19" s="193"/>
      <c r="R19" s="196"/>
      <c r="S19" s="193"/>
      <c r="T19" s="237"/>
      <c r="U19" s="243"/>
      <c r="V19" s="244" t="str">
        <f t="shared" si="2"/>
        <v/>
      </c>
      <c r="W19" s="245" t="str">
        <f t="shared" si="3"/>
        <v/>
      </c>
      <c r="X19" s="249"/>
      <c r="Y19" s="92"/>
    </row>
    <row r="20" spans="1:25" ht="15.75">
      <c r="A20" s="82">
        <f>список!A18</f>
        <v>17</v>
      </c>
      <c r="B20" s="91" t="str">
        <f>IF(список!B18="","",список!B18)</f>
        <v/>
      </c>
      <c r="C20" s="91">
        <f>IF(список!C18="","",список!C18)</f>
        <v>0</v>
      </c>
      <c r="D20" s="83"/>
      <c r="E20" s="83"/>
      <c r="F20" s="83"/>
      <c r="G20" s="83"/>
      <c r="H20" s="83"/>
      <c r="I20" s="83"/>
      <c r="J20" s="83"/>
      <c r="K20" s="83"/>
      <c r="L20" s="83"/>
      <c r="M20" s="83"/>
      <c r="N20" s="228"/>
      <c r="O20" s="244" t="str">
        <f t="shared" si="0"/>
        <v/>
      </c>
      <c r="P20" s="245" t="str">
        <f t="shared" si="1"/>
        <v/>
      </c>
      <c r="Q20" s="193"/>
      <c r="R20" s="196"/>
      <c r="S20" s="193"/>
      <c r="T20" s="237"/>
      <c r="U20" s="243"/>
      <c r="V20" s="244" t="str">
        <f t="shared" si="2"/>
        <v/>
      </c>
      <c r="W20" s="245" t="str">
        <f t="shared" si="3"/>
        <v/>
      </c>
      <c r="X20" s="249"/>
      <c r="Y20" s="92"/>
    </row>
    <row r="21" spans="1:25" ht="15.75">
      <c r="A21" s="82">
        <f>список!A19</f>
        <v>18</v>
      </c>
      <c r="B21" s="91" t="str">
        <f>IF(список!B19="","",список!B19)</f>
        <v/>
      </c>
      <c r="C21" s="91">
        <f>IF(список!C19="","",список!C19)</f>
        <v>0</v>
      </c>
      <c r="D21" s="83"/>
      <c r="E21" s="83"/>
      <c r="F21" s="83"/>
      <c r="G21" s="83"/>
      <c r="H21" s="83"/>
      <c r="I21" s="83"/>
      <c r="J21" s="83"/>
      <c r="K21" s="83"/>
      <c r="L21" s="83"/>
      <c r="M21" s="83"/>
      <c r="N21" s="228"/>
      <c r="O21" s="244" t="str">
        <f t="shared" si="0"/>
        <v/>
      </c>
      <c r="P21" s="245" t="str">
        <f t="shared" si="1"/>
        <v/>
      </c>
      <c r="Q21" s="193"/>
      <c r="R21" s="196"/>
      <c r="S21" s="193"/>
      <c r="T21" s="237"/>
      <c r="U21" s="243"/>
      <c r="V21" s="244" t="str">
        <f t="shared" si="2"/>
        <v/>
      </c>
      <c r="W21" s="245" t="str">
        <f t="shared" si="3"/>
        <v/>
      </c>
      <c r="X21" s="249"/>
      <c r="Y21" s="92"/>
    </row>
    <row r="22" spans="1:25" ht="15.75">
      <c r="A22" s="82">
        <f>список!A20</f>
        <v>19</v>
      </c>
      <c r="B22" s="91" t="str">
        <f>IF(список!B20="","",список!B20)</f>
        <v/>
      </c>
      <c r="C22" s="91">
        <f>IF(список!C20="","",список!C20)</f>
        <v>0</v>
      </c>
      <c r="D22" s="83"/>
      <c r="E22" s="83"/>
      <c r="F22" s="83"/>
      <c r="G22" s="83"/>
      <c r="H22" s="83"/>
      <c r="I22" s="83"/>
      <c r="J22" s="83"/>
      <c r="K22" s="83"/>
      <c r="L22" s="83"/>
      <c r="M22" s="83"/>
      <c r="N22" s="228"/>
      <c r="O22" s="244" t="str">
        <f t="shared" si="0"/>
        <v/>
      </c>
      <c r="P22" s="245" t="str">
        <f t="shared" si="1"/>
        <v/>
      </c>
      <c r="Q22" s="193"/>
      <c r="R22" s="196"/>
      <c r="S22" s="193"/>
      <c r="T22" s="237"/>
      <c r="U22" s="243"/>
      <c r="V22" s="244" t="str">
        <f t="shared" si="2"/>
        <v/>
      </c>
      <c r="W22" s="245" t="str">
        <f t="shared" si="3"/>
        <v/>
      </c>
      <c r="X22" s="249"/>
      <c r="Y22" s="92"/>
    </row>
    <row r="23" spans="1:25" ht="15.75">
      <c r="A23" s="82">
        <f>список!A21</f>
        <v>20</v>
      </c>
      <c r="B23" s="91" t="str">
        <f>IF(список!B21="","",список!B21)</f>
        <v/>
      </c>
      <c r="C23" s="91">
        <f>IF(список!C21="","",список!C21)</f>
        <v>0</v>
      </c>
      <c r="D23" s="83"/>
      <c r="E23" s="83"/>
      <c r="F23" s="83"/>
      <c r="G23" s="83"/>
      <c r="H23" s="83"/>
      <c r="I23" s="83"/>
      <c r="J23" s="83"/>
      <c r="K23" s="83"/>
      <c r="L23" s="83"/>
      <c r="M23" s="83"/>
      <c r="N23" s="228"/>
      <c r="O23" s="244" t="str">
        <f t="shared" si="0"/>
        <v/>
      </c>
      <c r="P23" s="245" t="str">
        <f t="shared" si="1"/>
        <v/>
      </c>
      <c r="Q23" s="193"/>
      <c r="R23" s="196"/>
      <c r="S23" s="193"/>
      <c r="T23" s="237"/>
      <c r="U23" s="243"/>
      <c r="V23" s="244" t="str">
        <f t="shared" si="2"/>
        <v/>
      </c>
      <c r="W23" s="245" t="str">
        <f t="shared" si="3"/>
        <v/>
      </c>
      <c r="X23" s="249"/>
      <c r="Y23" s="92"/>
    </row>
    <row r="24" spans="1:25" ht="15.75">
      <c r="A24" s="82">
        <f>список!A22</f>
        <v>21</v>
      </c>
      <c r="B24" s="91" t="str">
        <f>IF(список!B22="","",список!B22)</f>
        <v/>
      </c>
      <c r="C24" s="91">
        <f>IF(список!C22="","",список!C22)</f>
        <v>0</v>
      </c>
      <c r="D24" s="83"/>
      <c r="E24" s="83"/>
      <c r="F24" s="83"/>
      <c r="G24" s="83"/>
      <c r="H24" s="83"/>
      <c r="I24" s="83"/>
      <c r="J24" s="83"/>
      <c r="K24" s="83"/>
      <c r="L24" s="83"/>
      <c r="M24" s="83"/>
      <c r="N24" s="228"/>
      <c r="O24" s="244" t="str">
        <f t="shared" si="0"/>
        <v/>
      </c>
      <c r="P24" s="245" t="str">
        <f t="shared" si="1"/>
        <v/>
      </c>
      <c r="Q24" s="193"/>
      <c r="R24" s="196"/>
      <c r="S24" s="193"/>
      <c r="T24" s="237"/>
      <c r="U24" s="243"/>
      <c r="V24" s="244" t="str">
        <f t="shared" si="2"/>
        <v/>
      </c>
      <c r="W24" s="245" t="str">
        <f t="shared" si="3"/>
        <v/>
      </c>
      <c r="X24" s="249"/>
      <c r="Y24" s="92"/>
    </row>
    <row r="25" spans="1:25" ht="15.75">
      <c r="A25" s="82">
        <f>список!A23</f>
        <v>22</v>
      </c>
      <c r="B25" s="91" t="str">
        <f>IF(список!B23="","",список!B23)</f>
        <v/>
      </c>
      <c r="C25" s="91">
        <f>IF(список!C23="","",список!C23)</f>
        <v>0</v>
      </c>
      <c r="D25" s="83"/>
      <c r="E25" s="83"/>
      <c r="F25" s="83"/>
      <c r="G25" s="83"/>
      <c r="H25" s="83"/>
      <c r="I25" s="83"/>
      <c r="J25" s="83"/>
      <c r="K25" s="83"/>
      <c r="L25" s="83"/>
      <c r="M25" s="83"/>
      <c r="N25" s="228"/>
      <c r="O25" s="244" t="str">
        <f t="shared" si="0"/>
        <v/>
      </c>
      <c r="P25" s="245" t="str">
        <f t="shared" si="1"/>
        <v/>
      </c>
      <c r="Q25" s="193"/>
      <c r="R25" s="196"/>
      <c r="S25" s="193"/>
      <c r="T25" s="237"/>
      <c r="U25" s="243"/>
      <c r="V25" s="244" t="str">
        <f>IF(Q26="","",IF(R25="","",IF(S25="","",IF(T25="","",IF(U25="","",SUM(Q25:U25)/5)))))</f>
        <v/>
      </c>
      <c r="W25" s="245" t="str">
        <f t="shared" si="3"/>
        <v/>
      </c>
      <c r="X25" s="249"/>
      <c r="Y25" s="92"/>
    </row>
    <row r="26" spans="1:25" ht="15.75">
      <c r="A26" s="82">
        <f>список!A24</f>
        <v>23</v>
      </c>
      <c r="B26" s="91" t="str">
        <f>IF(список!B24="","",список!B24)</f>
        <v/>
      </c>
      <c r="C26" s="91">
        <f>IF(список!C24="","",список!C24)</f>
        <v>0</v>
      </c>
      <c r="D26" s="84"/>
      <c r="E26" s="83"/>
      <c r="F26" s="83"/>
      <c r="G26" s="83"/>
      <c r="H26" s="83"/>
      <c r="I26" s="83"/>
      <c r="J26" s="83"/>
      <c r="K26" s="83"/>
      <c r="L26" s="83"/>
      <c r="M26" s="83"/>
      <c r="N26" s="228"/>
      <c r="O26" s="244" t="str">
        <f>IF(D27="","",IF(E26="","",IF(F26="","",IF(G26="","",IF(H26="","",IF(I26="","",IF(J26="","",IF(K26="","",IF(L26="","",IF(M26="","",IF(N26="","",SUM(D26:N26)/11)))))))))))</f>
        <v/>
      </c>
      <c r="P26" s="245" t="str">
        <f t="shared" si="1"/>
        <v/>
      </c>
      <c r="Q26" s="193"/>
      <c r="R26" s="196"/>
      <c r="S26" s="193"/>
      <c r="T26" s="237"/>
      <c r="U26" s="243"/>
      <c r="V26" s="244" t="str">
        <f t="shared" ref="V26:V28" si="4">IF(Q27="","",IF(R26="","",IF(S26="","",IF(T26="","",IF(U26="","",SUM(Q26:U26)/5)))))</f>
        <v/>
      </c>
      <c r="W26" s="245" t="str">
        <f t="shared" si="3"/>
        <v/>
      </c>
      <c r="X26" s="249"/>
      <c r="Y26" s="92"/>
    </row>
    <row r="27" spans="1:25" ht="15.75">
      <c r="A27" s="82">
        <f>список!A25</f>
        <v>24</v>
      </c>
      <c r="B27" s="91" t="str">
        <f>IF(список!B25="","",список!B25)</f>
        <v/>
      </c>
      <c r="C27" s="91">
        <f>IF(список!C25="","",список!C25)</f>
        <v>0</v>
      </c>
      <c r="D27" s="83"/>
      <c r="E27" s="83"/>
      <c r="F27" s="83"/>
      <c r="G27" s="83"/>
      <c r="H27" s="83"/>
      <c r="I27" s="83"/>
      <c r="J27" s="83"/>
      <c r="K27" s="83"/>
      <c r="L27" s="83"/>
      <c r="M27" s="83"/>
      <c r="N27" s="228"/>
      <c r="O27" s="244" t="str">
        <f t="shared" ref="O27:O30" si="5">IF(D28="","",IF(E27="","",IF(F27="","",IF(G27="","",IF(H27="","",IF(I27="","",IF(J27="","",IF(K27="","",IF(L27="","",IF(M27="","",IF(N27="","",SUM(D27:N27)/11)))))))))))</f>
        <v/>
      </c>
      <c r="P27" s="245" t="str">
        <f t="shared" si="1"/>
        <v/>
      </c>
      <c r="Q27" s="193"/>
      <c r="R27" s="193"/>
      <c r="S27" s="193"/>
      <c r="T27" s="237"/>
      <c r="U27" s="243"/>
      <c r="V27" s="244" t="str">
        <f t="shared" si="4"/>
        <v/>
      </c>
      <c r="W27" s="245" t="str">
        <f t="shared" si="3"/>
        <v/>
      </c>
      <c r="X27" s="249"/>
      <c r="Y27" s="92"/>
    </row>
    <row r="28" spans="1:25" ht="15.75">
      <c r="A28" s="82">
        <f>список!A26</f>
        <v>25</v>
      </c>
      <c r="B28" s="91" t="str">
        <f>IF(список!B26="","",список!B26)</f>
        <v/>
      </c>
      <c r="C28" s="91">
        <f>IF(список!C26="","",список!C26)</f>
        <v>0</v>
      </c>
      <c r="D28" s="83"/>
      <c r="E28" s="83"/>
      <c r="F28" s="83"/>
      <c r="G28" s="83"/>
      <c r="H28" s="83"/>
      <c r="I28" s="83"/>
      <c r="J28" s="83"/>
      <c r="K28" s="83"/>
      <c r="L28" s="83"/>
      <c r="M28" s="83"/>
      <c r="N28" s="228"/>
      <c r="O28" s="244" t="str">
        <f t="shared" si="5"/>
        <v/>
      </c>
      <c r="P28" s="245" t="str">
        <f t="shared" si="1"/>
        <v/>
      </c>
      <c r="Q28" s="193"/>
      <c r="R28" s="193"/>
      <c r="S28" s="193"/>
      <c r="T28" s="237"/>
      <c r="U28" s="243"/>
      <c r="V28" s="244" t="str">
        <f t="shared" si="4"/>
        <v/>
      </c>
      <c r="W28" s="245" t="str">
        <f t="shared" si="3"/>
        <v/>
      </c>
      <c r="X28" s="249"/>
      <c r="Y28" s="92"/>
    </row>
    <row r="29" spans="1:25" ht="15.75">
      <c r="A29" s="82">
        <f>список!A27</f>
        <v>26</v>
      </c>
      <c r="B29" s="91" t="str">
        <f>IF(список!B27="","",список!B27)</f>
        <v/>
      </c>
      <c r="C29" s="91">
        <f>IF(список!C27="","",список!C27)</f>
        <v>0</v>
      </c>
      <c r="D29" s="83"/>
      <c r="E29" s="83"/>
      <c r="F29" s="83"/>
      <c r="G29" s="83"/>
      <c r="H29" s="83"/>
      <c r="I29" s="83"/>
      <c r="J29" s="83"/>
      <c r="K29" s="83"/>
      <c r="L29" s="83"/>
      <c r="M29" s="84"/>
      <c r="N29" s="228"/>
      <c r="O29" s="244" t="str">
        <f t="shared" si="5"/>
        <v/>
      </c>
      <c r="P29" s="245" t="str">
        <f t="shared" si="1"/>
        <v/>
      </c>
      <c r="Q29" s="193"/>
      <c r="R29" s="193"/>
      <c r="S29" s="193"/>
      <c r="T29" s="237"/>
      <c r="U29" s="243"/>
      <c r="V29" s="244" t="str">
        <f t="shared" si="2"/>
        <v/>
      </c>
      <c r="W29" s="245" t="str">
        <f t="shared" si="3"/>
        <v/>
      </c>
      <c r="X29" s="249"/>
      <c r="Y29" s="92"/>
    </row>
    <row r="30" spans="1:25" ht="15.75">
      <c r="A30" s="82">
        <f>список!A28</f>
        <v>27</v>
      </c>
      <c r="B30" s="91" t="str">
        <f>IF(список!B28="","",список!B28)</f>
        <v/>
      </c>
      <c r="C30" s="91">
        <f>IF(список!C28="","",список!C28)</f>
        <v>0</v>
      </c>
      <c r="D30" s="83"/>
      <c r="E30" s="83"/>
      <c r="F30" s="83"/>
      <c r="G30" s="83"/>
      <c r="H30" s="83"/>
      <c r="I30" s="83"/>
      <c r="J30" s="83"/>
      <c r="K30" s="83"/>
      <c r="L30" s="83"/>
      <c r="M30" s="83"/>
      <c r="N30" s="228"/>
      <c r="O30" s="244" t="str">
        <f t="shared" si="5"/>
        <v/>
      </c>
      <c r="P30" s="245" t="str">
        <f t="shared" si="1"/>
        <v/>
      </c>
      <c r="Q30" s="193"/>
      <c r="R30" s="193"/>
      <c r="S30" s="193"/>
      <c r="T30" s="237"/>
      <c r="U30" s="243"/>
      <c r="V30" s="244" t="str">
        <f t="shared" si="2"/>
        <v/>
      </c>
      <c r="W30" s="245" t="str">
        <f t="shared" si="3"/>
        <v/>
      </c>
      <c r="X30" s="249"/>
      <c r="Y30" s="92"/>
    </row>
    <row r="31" spans="1:25" ht="15.75">
      <c r="A31" s="82">
        <f>список!A29</f>
        <v>28</v>
      </c>
      <c r="B31" s="91" t="str">
        <f>IF(список!B29="","",список!B29)</f>
        <v/>
      </c>
      <c r="C31" s="91">
        <f>IF(список!C29="","",список!C29)</f>
        <v>0</v>
      </c>
      <c r="D31" s="83"/>
      <c r="E31" s="83"/>
      <c r="F31" s="83"/>
      <c r="G31" s="83"/>
      <c r="H31" s="83"/>
      <c r="I31" s="83"/>
      <c r="J31" s="83"/>
      <c r="K31" s="83"/>
      <c r="L31" s="83"/>
      <c r="M31" s="83"/>
      <c r="N31" s="228"/>
      <c r="O31" s="244" t="str">
        <f t="shared" si="0"/>
        <v/>
      </c>
      <c r="P31" s="245" t="str">
        <f t="shared" si="1"/>
        <v/>
      </c>
      <c r="Q31" s="193"/>
      <c r="R31" s="193"/>
      <c r="S31" s="193"/>
      <c r="T31" s="237"/>
      <c r="U31" s="243"/>
      <c r="V31" s="244" t="str">
        <f t="shared" si="2"/>
        <v/>
      </c>
      <c r="W31" s="245" t="str">
        <f t="shared" si="3"/>
        <v/>
      </c>
      <c r="X31" s="249"/>
      <c r="Y31" s="92"/>
    </row>
    <row r="32" spans="1:25" ht="15.75">
      <c r="A32" s="82">
        <f>список!A30</f>
        <v>29</v>
      </c>
      <c r="B32" s="91" t="str">
        <f>IF(список!B30="","",список!B30)</f>
        <v/>
      </c>
      <c r="C32" s="91">
        <f>IF(список!C30="","",список!C30)</f>
        <v>0</v>
      </c>
      <c r="D32" s="83"/>
      <c r="E32" s="83"/>
      <c r="F32" s="83"/>
      <c r="G32" s="83"/>
      <c r="H32" s="83"/>
      <c r="I32" s="83"/>
      <c r="J32" s="83"/>
      <c r="K32" s="83"/>
      <c r="L32" s="83"/>
      <c r="M32" s="83"/>
      <c r="N32" s="228"/>
      <c r="O32" s="244" t="str">
        <f t="shared" si="0"/>
        <v/>
      </c>
      <c r="P32" s="245" t="str">
        <f t="shared" si="1"/>
        <v/>
      </c>
      <c r="Q32" s="193"/>
      <c r="R32" s="193"/>
      <c r="S32" s="193"/>
      <c r="T32" s="237"/>
      <c r="U32" s="243"/>
      <c r="V32" s="244" t="str">
        <f t="shared" si="2"/>
        <v/>
      </c>
      <c r="W32" s="245" t="str">
        <f t="shared" si="3"/>
        <v/>
      </c>
      <c r="X32" s="249"/>
      <c r="Y32" s="92"/>
    </row>
    <row r="33" spans="1:25" ht="15.75">
      <c r="A33" s="82">
        <f>список!A31</f>
        <v>30</v>
      </c>
      <c r="B33" s="91" t="str">
        <f>IF(список!B31="","",список!B31)</f>
        <v/>
      </c>
      <c r="C33" s="91">
        <f>IF(список!C31="","",список!C31)</f>
        <v>0</v>
      </c>
      <c r="D33" s="83"/>
      <c r="E33" s="83"/>
      <c r="F33" s="83"/>
      <c r="G33" s="83"/>
      <c r="H33" s="83"/>
      <c r="I33" s="83"/>
      <c r="J33" s="83"/>
      <c r="K33" s="83"/>
      <c r="L33" s="83"/>
      <c r="M33" s="83"/>
      <c r="N33" s="228"/>
      <c r="O33" s="244" t="str">
        <f t="shared" si="0"/>
        <v/>
      </c>
      <c r="P33" s="245" t="str">
        <f t="shared" si="1"/>
        <v/>
      </c>
      <c r="Q33" s="193"/>
      <c r="R33" s="193"/>
      <c r="S33" s="193"/>
      <c r="T33" s="237"/>
      <c r="U33" s="243"/>
      <c r="V33" s="244" t="str">
        <f t="shared" si="2"/>
        <v/>
      </c>
      <c r="W33" s="245" t="str">
        <f t="shared" si="3"/>
        <v/>
      </c>
      <c r="X33" s="249"/>
      <c r="Y33" s="92"/>
    </row>
    <row r="34" spans="1:25" ht="15.75">
      <c r="A34" s="82">
        <f>список!A32</f>
        <v>31</v>
      </c>
      <c r="B34" s="91" t="str">
        <f>IF(список!B32="","",список!B32)</f>
        <v/>
      </c>
      <c r="C34" s="91">
        <f>IF(список!C32="","",список!C32)</f>
        <v>0</v>
      </c>
      <c r="D34" s="83"/>
      <c r="E34" s="83"/>
      <c r="F34" s="83"/>
      <c r="G34" s="83"/>
      <c r="H34" s="83"/>
      <c r="I34" s="83"/>
      <c r="J34" s="83"/>
      <c r="K34" s="83"/>
      <c r="L34" s="83"/>
      <c r="M34" s="83"/>
      <c r="N34" s="228"/>
      <c r="O34" s="244" t="str">
        <f t="shared" si="0"/>
        <v/>
      </c>
      <c r="P34" s="245" t="str">
        <f t="shared" si="1"/>
        <v/>
      </c>
      <c r="Q34" s="193"/>
      <c r="R34" s="193"/>
      <c r="S34" s="193"/>
      <c r="T34" s="237"/>
      <c r="U34" s="237"/>
      <c r="V34" s="244" t="str">
        <f t="shared" si="2"/>
        <v/>
      </c>
      <c r="W34" s="245" t="str">
        <f t="shared" si="3"/>
        <v/>
      </c>
      <c r="X34" s="249"/>
      <c r="Y34" s="92"/>
    </row>
    <row r="35" spans="1:25" ht="15.75">
      <c r="A35" s="82">
        <f>список!A33</f>
        <v>32</v>
      </c>
      <c r="B35" s="91" t="str">
        <f>IF(список!B33="","",список!B33)</f>
        <v/>
      </c>
      <c r="C35" s="91">
        <f>IF(список!C33="","",список!C33)</f>
        <v>0</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49"/>
      <c r="Y35" s="92"/>
    </row>
    <row r="36" spans="1:25" ht="15.75">
      <c r="A36" s="82">
        <f>список!A34</f>
        <v>33</v>
      </c>
      <c r="B36" s="91" t="str">
        <f>IF(список!B34="","",список!B34)</f>
        <v/>
      </c>
      <c r="C36" s="91">
        <f>IF(список!C34="","",список!C34)</f>
        <v>0</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49"/>
      <c r="Y36" s="92"/>
    </row>
    <row r="37" spans="1:25" ht="15.75">
      <c r="A37" s="82">
        <f>список!A35</f>
        <v>34</v>
      </c>
      <c r="B37" s="91" t="str">
        <f>IF(список!B35="","",список!B35)</f>
        <v/>
      </c>
      <c r="C37" s="91">
        <f>IF(список!C35="","",список!C35)</f>
        <v>0</v>
      </c>
      <c r="D37" s="84"/>
      <c r="E37" s="84"/>
      <c r="F37" s="84"/>
      <c r="G37" s="84"/>
      <c r="H37" s="84"/>
      <c r="I37" s="84"/>
      <c r="J37" s="84"/>
      <c r="K37" s="84"/>
      <c r="L37" s="84"/>
      <c r="M37" s="84"/>
      <c r="N37" s="229"/>
      <c r="O37" s="244" t="str">
        <f t="shared" si="0"/>
        <v/>
      </c>
      <c r="P37" s="245" t="str">
        <f t="shared" si="1"/>
        <v/>
      </c>
      <c r="Q37" s="231"/>
      <c r="R37" s="84"/>
      <c r="S37" s="84"/>
      <c r="T37" s="84"/>
      <c r="U37" s="229"/>
      <c r="V37" s="244" t="str">
        <f t="shared" si="2"/>
        <v/>
      </c>
      <c r="W37" s="245" t="str">
        <f t="shared" si="3"/>
        <v/>
      </c>
      <c r="X37" s="249"/>
      <c r="Y37" s="92"/>
    </row>
    <row r="38" spans="1:25" ht="15.75" thickBot="1">
      <c r="A38" s="82">
        <f>список!A36</f>
        <v>35</v>
      </c>
      <c r="B38" s="91" t="str">
        <f>IF(список!B36="","",список!B36)</f>
        <v/>
      </c>
      <c r="C38" s="91">
        <f>IF(список!C36="","",список!C36)</f>
        <v>0</v>
      </c>
      <c r="D38" s="84"/>
      <c r="E38" s="84"/>
      <c r="F38" s="84"/>
      <c r="G38" s="84"/>
      <c r="H38" s="84"/>
      <c r="I38" s="84"/>
      <c r="J38" s="84"/>
      <c r="K38" s="84"/>
      <c r="L38" s="84"/>
      <c r="M38" s="84"/>
      <c r="N38" s="229"/>
      <c r="O38" s="278" t="str">
        <f t="shared" si="0"/>
        <v/>
      </c>
      <c r="P38" s="279" t="str">
        <f t="shared" si="1"/>
        <v/>
      </c>
      <c r="Q38" s="231"/>
      <c r="R38" s="84"/>
      <c r="S38" s="84"/>
      <c r="T38" s="84"/>
      <c r="U38" s="229"/>
      <c r="V38" s="278" t="str">
        <f t="shared" si="2"/>
        <v/>
      </c>
      <c r="W38" s="279" t="str">
        <f t="shared" si="3"/>
        <v/>
      </c>
      <c r="X38" s="116"/>
    </row>
    <row r="39" spans="1:25">
      <c r="O39" s="85"/>
      <c r="P39" s="85"/>
      <c r="U39" s="86"/>
      <c r="V39" s="282" t="str">
        <f t="shared" si="2"/>
        <v/>
      </c>
      <c r="W39" s="283" t="str">
        <f t="shared" si="3"/>
        <v/>
      </c>
      <c r="X39" s="116"/>
    </row>
    <row r="40" spans="1: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I40"/>
  <sheetViews>
    <sheetView topLeftCell="A5" zoomScale="70" zoomScaleNormal="70" workbookViewId="0">
      <selection activeCell="D5" sqref="D5:D38"/>
    </sheetView>
  </sheetViews>
  <sheetFormatPr defaultColWidth="9.140625" defaultRowHeight="1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c r="A1" s="350" t="s">
        <v>133</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125"/>
      <c r="AD1" s="126"/>
      <c r="AE1" s="108"/>
      <c r="AF1" s="109"/>
      <c r="AG1" s="109"/>
    </row>
    <row r="2" spans="1:35" ht="43.5" customHeight="1">
      <c r="A2" s="88"/>
      <c r="B2" s="88"/>
      <c r="C2" s="88"/>
      <c r="D2" s="355" t="s">
        <v>131</v>
      </c>
      <c r="E2" s="355"/>
      <c r="F2" s="355"/>
      <c r="G2" s="355"/>
      <c r="H2" s="355"/>
      <c r="I2" s="355"/>
      <c r="J2" s="355"/>
      <c r="K2" s="355"/>
      <c r="L2" s="355"/>
      <c r="M2" s="355"/>
      <c r="N2" s="355"/>
      <c r="O2" s="355"/>
      <c r="P2" s="355"/>
      <c r="Q2" s="355"/>
      <c r="R2" s="355" t="s">
        <v>132</v>
      </c>
      <c r="S2" s="355"/>
      <c r="T2" s="355"/>
      <c r="U2" s="355"/>
      <c r="V2" s="355"/>
      <c r="W2" s="355"/>
      <c r="X2" s="355"/>
      <c r="Y2" s="355"/>
      <c r="Z2" s="355"/>
      <c r="AA2" s="355"/>
      <c r="AB2" s="355"/>
      <c r="AC2" s="357" t="s">
        <v>314</v>
      </c>
      <c r="AD2" s="357"/>
      <c r="AE2" s="357"/>
      <c r="AF2" s="357"/>
      <c r="AG2" s="358"/>
      <c r="AH2" s="319"/>
      <c r="AI2" s="319"/>
    </row>
    <row r="3" spans="1:35" ht="85.5" customHeight="1">
      <c r="A3" s="329" t="str">
        <f>список!A1</f>
        <v>№</v>
      </c>
      <c r="B3" s="359" t="str">
        <f>список!B1</f>
        <v>Фамилия, имя воспитанника</v>
      </c>
      <c r="C3" s="362" t="str">
        <f>список!C1</f>
        <v xml:space="preserve">дата </v>
      </c>
      <c r="D3" s="356" t="s">
        <v>134</v>
      </c>
      <c r="E3" s="357"/>
      <c r="F3" s="358"/>
      <c r="G3" s="355" t="s">
        <v>135</v>
      </c>
      <c r="H3" s="355"/>
      <c r="I3" s="355"/>
      <c r="J3" s="355"/>
      <c r="K3" s="355"/>
      <c r="L3" s="356" t="s">
        <v>165</v>
      </c>
      <c r="M3" s="357"/>
      <c r="N3" s="357"/>
      <c r="O3" s="358"/>
      <c r="P3" s="410" t="s">
        <v>0</v>
      </c>
      <c r="Q3" s="410"/>
      <c r="R3" s="416" t="s">
        <v>281</v>
      </c>
      <c r="S3" s="416" t="s">
        <v>282</v>
      </c>
      <c r="T3" s="416" t="s">
        <v>283</v>
      </c>
      <c r="U3" s="416" t="s">
        <v>284</v>
      </c>
      <c r="V3" s="416" t="s">
        <v>285</v>
      </c>
      <c r="W3" s="416" t="s">
        <v>286</v>
      </c>
      <c r="X3" s="416" t="s">
        <v>287</v>
      </c>
      <c r="Y3" s="416" t="s">
        <v>309</v>
      </c>
      <c r="Z3" s="416" t="s">
        <v>288</v>
      </c>
      <c r="AA3" s="408" t="s">
        <v>0</v>
      </c>
      <c r="AB3" s="409"/>
      <c r="AC3" s="416" t="s">
        <v>241</v>
      </c>
      <c r="AD3" s="416" t="s">
        <v>242</v>
      </c>
      <c r="AE3" s="416" t="s">
        <v>243</v>
      </c>
      <c r="AF3" s="422" t="s">
        <v>244</v>
      </c>
      <c r="AG3" s="423"/>
      <c r="AH3" s="418"/>
      <c r="AI3" s="419"/>
    </row>
    <row r="4" spans="1:35" ht="249.75" customHeight="1" thickBot="1">
      <c r="A4" s="331"/>
      <c r="B4" s="360"/>
      <c r="C4" s="363"/>
      <c r="D4" s="131" t="s">
        <v>235</v>
      </c>
      <c r="E4" s="414" t="s">
        <v>0</v>
      </c>
      <c r="F4" s="415"/>
      <c r="G4" s="143" t="s">
        <v>236</v>
      </c>
      <c r="H4" s="143" t="s">
        <v>237</v>
      </c>
      <c r="I4" s="143" t="s">
        <v>238</v>
      </c>
      <c r="J4" s="414" t="s">
        <v>0</v>
      </c>
      <c r="K4" s="415"/>
      <c r="L4" s="130" t="s">
        <v>239</v>
      </c>
      <c r="M4" s="130" t="s">
        <v>240</v>
      </c>
      <c r="N4" s="414" t="s">
        <v>0</v>
      </c>
      <c r="O4" s="415"/>
      <c r="P4" s="411"/>
      <c r="Q4" s="411"/>
      <c r="R4" s="417"/>
      <c r="S4" s="417"/>
      <c r="T4" s="417"/>
      <c r="U4" s="417"/>
      <c r="V4" s="417"/>
      <c r="W4" s="417"/>
      <c r="X4" s="417"/>
      <c r="Y4" s="417"/>
      <c r="Z4" s="417"/>
      <c r="AA4" s="412"/>
      <c r="AB4" s="413"/>
      <c r="AC4" s="417"/>
      <c r="AD4" s="417"/>
      <c r="AE4" s="417"/>
      <c r="AF4" s="424"/>
      <c r="AG4" s="425"/>
      <c r="AH4" s="420"/>
      <c r="AI4" s="421"/>
    </row>
    <row r="5" spans="1:35" s="96" customFormat="1">
      <c r="A5" s="96">
        <f>список!A2</f>
        <v>1</v>
      </c>
      <c r="B5" s="97" t="str">
        <f>IF(список!B2="","",список!B2)</f>
        <v/>
      </c>
      <c r="C5" s="97" t="str">
        <f>IF(список!C2="","",список!C2)</f>
        <v/>
      </c>
      <c r="D5" s="242"/>
      <c r="E5" s="250" t="str">
        <f>IF(D5="","",SUM(D5:D5)/1)</f>
        <v/>
      </c>
      <c r="F5" s="251" t="str">
        <f>IF(E5="","",IF(E5&gt;1.5,"сформирован",IF(E5&lt;0.5,"не сформирован","в стадии формирования")))</f>
        <v/>
      </c>
      <c r="G5" s="194"/>
      <c r="H5" s="194"/>
      <c r="I5" s="246"/>
      <c r="J5" s="250" t="str">
        <f>IF(G5="","",IF(H5="","",IF(I5="","",SUM(G5:I5)/3)))</f>
        <v/>
      </c>
      <c r="K5" s="251" t="str">
        <f>IF(J5="","",IF(J5&gt;1.5,"сформирован",IF(J5&lt;0.5,"не сформирован","в стадии формирования")))</f>
        <v/>
      </c>
      <c r="L5" s="246"/>
      <c r="M5" s="242"/>
      <c r="N5" s="250" t="str">
        <f>IF(L5="","",IF(M5="","",(SUM(L5:M5)/2)))</f>
        <v/>
      </c>
      <c r="O5" s="251" t="str">
        <f>IF(N5="","",IF(N5&gt;1.5,"сформирован",IF(N5&lt;0.5,"не сформирован","в стадии формирования")))</f>
        <v/>
      </c>
      <c r="P5" s="286" t="str">
        <f t="shared" ref="P5:P39" si="0">IF(E5="","",IF(J5="","",IF(N5="","",SUM(E5+J5+N5)/3)))</f>
        <v/>
      </c>
      <c r="Q5" s="255" t="str">
        <f>IF(P5="","",IF(P5&gt;1.5,"сформирован",IF(P5&lt;0.5,"не сформирован", "в стадии формирования")))</f>
        <v/>
      </c>
      <c r="R5" s="194"/>
      <c r="S5" s="246"/>
      <c r="T5" s="246"/>
      <c r="U5" s="83"/>
      <c r="V5" s="83"/>
      <c r="W5" s="83"/>
      <c r="X5" s="83"/>
      <c r="Y5" s="83"/>
      <c r="Z5" s="228"/>
      <c r="AA5" s="254" t="str">
        <f>IF(R5="","",IF(S5="","",IF(T5="","",IF(U5="","",IF(V5="","",IF(W5="","",IF(X5="","",IF(Y5="","",IF(Z5="","",(SUM(R5:Z5)/9))))))))))</f>
        <v/>
      </c>
      <c r="AB5" s="255" t="str">
        <f>IF(AA5="","",IF(AA5&gt;1.5,"сформирован",IF(AA5&lt;0.5,"не сформирован", "в стадии формирования")))</f>
        <v/>
      </c>
      <c r="AC5" s="194"/>
      <c r="AD5" s="246"/>
      <c r="AE5" s="246"/>
      <c r="AF5" s="254" t="str">
        <f>IF(AC5="","",IF(AD5="","",IF(AE5="","",(SUM(AC5:AE5)/3))))</f>
        <v/>
      </c>
      <c r="AG5" s="255" t="str">
        <f>IF(AF5="","",IF(AF5&gt;1.5,"сформирован",IF(AF5&lt;0.5,"не сформирован", "в стадии формирования")))</f>
        <v/>
      </c>
      <c r="AH5" s="258"/>
      <c r="AI5" s="94"/>
    </row>
    <row r="6" spans="1:35" s="96" customFormat="1">
      <c r="A6" s="96">
        <f>список!A3</f>
        <v>2</v>
      </c>
      <c r="B6" s="97" t="str">
        <f>IF(список!B3="","",список!B3)</f>
        <v/>
      </c>
      <c r="C6" s="97">
        <f>IF(список!C3="","",список!C3)</f>
        <v>0</v>
      </c>
      <c r="D6" s="243"/>
      <c r="E6" s="252" t="str">
        <f t="shared" ref="E6:E39" si="1">IF(D6="","",SUM(D6:D6)/1)</f>
        <v/>
      </c>
      <c r="F6" s="253" t="str">
        <f t="shared" ref="F6:F39" si="2">IF(E6="","",IF(E6&gt;1.5,"сформирован",IF(E6&lt;0.5,"не сформирован","в стадии формирования")))</f>
        <v/>
      </c>
      <c r="G6" s="193"/>
      <c r="H6" s="193"/>
      <c r="I6" s="237"/>
      <c r="J6" s="252" t="str">
        <f t="shared" ref="J6:J39" si="3">IF(G6="","",IF(H6="","",IF(I6="","",SUM(G6:I6)/3)))</f>
        <v/>
      </c>
      <c r="K6" s="253" t="str">
        <f t="shared" ref="K6:K39" si="4">IF(J6="","",IF(J6&gt;1.5,"сформирован",IF(J6&lt;0.5,"не сформирован","в стадии формирования")))</f>
        <v/>
      </c>
      <c r="L6" s="237"/>
      <c r="M6" s="243"/>
      <c r="N6" s="252" t="str">
        <f t="shared" ref="N6:N39" si="5">IF(L6="","",IF(M6="","",(SUM(L6:M6)/2)))</f>
        <v/>
      </c>
      <c r="O6" s="253" t="str">
        <f t="shared" ref="O6:O39" si="6">IF(N6="","",IF(N6&gt;1.5,"сформирован",IF(N6&lt;0.5,"не сформирован","в стадии формирования")))</f>
        <v/>
      </c>
      <c r="P6" s="287" t="str">
        <f t="shared" si="0"/>
        <v/>
      </c>
      <c r="Q6" s="257" t="str">
        <f t="shared" ref="Q6:Q39" si="7">IF(P6="","",IF(P6&gt;1.5,"сформирован",IF(P6&lt;0.5,"не сформирован", "в стадии формирования")))</f>
        <v/>
      </c>
      <c r="R6" s="193"/>
      <c r="S6" s="237"/>
      <c r="T6" s="237"/>
      <c r="U6" s="83"/>
      <c r="V6" s="83"/>
      <c r="W6" s="83"/>
      <c r="X6" s="83"/>
      <c r="Y6" s="83"/>
      <c r="Z6" s="228"/>
      <c r="AA6" s="256" t="str">
        <f t="shared" ref="AA6:AA39" si="8">IF(R6="","",IF(S6="","",IF(T6="","",IF(U6="","",IF(V6="","",IF(W6="","",IF(X6="","",IF(Y6="","",IF(Z6="","",(SUM(R6:Z6)/9))))))))))</f>
        <v/>
      </c>
      <c r="AB6" s="257" t="str">
        <f t="shared" ref="AB6:AB39" si="9">IF(AA6="","",IF(AA6&gt;1.5,"сформирован",IF(AA6&lt;0.5,"не сформирован", "в стадии формирования")))</f>
        <v/>
      </c>
      <c r="AC6" s="193"/>
      <c r="AD6" s="237"/>
      <c r="AE6" s="237"/>
      <c r="AF6" s="256" t="str">
        <f t="shared" ref="AF6:AF39" si="10">IF(AC6="","",IF(AD6="","",IF(AE6="","",(SUM(AC6:AE6)/3))))</f>
        <v/>
      </c>
      <c r="AG6" s="257" t="str">
        <f t="shared" ref="AG6:AG39" si="11">IF(AF6="","",IF(AF6&gt;1.5,"сформирован",IF(AF6&lt;0.5,"не сформирован", "в стадии формирования")))</f>
        <v/>
      </c>
      <c r="AH6" s="258"/>
      <c r="AI6" s="94"/>
    </row>
    <row r="7" spans="1:35" s="96" customFormat="1">
      <c r="A7" s="96">
        <f>список!A4</f>
        <v>3</v>
      </c>
      <c r="B7" s="97" t="str">
        <f>IF(список!B4="","",список!B4)</f>
        <v/>
      </c>
      <c r="C7" s="97">
        <f>IF(список!C4="","",список!C4)</f>
        <v>0</v>
      </c>
      <c r="D7" s="243"/>
      <c r="E7" s="252" t="str">
        <f t="shared" si="1"/>
        <v/>
      </c>
      <c r="F7" s="253" t="str">
        <f t="shared" si="2"/>
        <v/>
      </c>
      <c r="G7" s="193"/>
      <c r="H7" s="193"/>
      <c r="I7" s="237"/>
      <c r="J7" s="252" t="str">
        <f t="shared" si="3"/>
        <v/>
      </c>
      <c r="K7" s="253" t="str">
        <f t="shared" si="4"/>
        <v/>
      </c>
      <c r="L7" s="237"/>
      <c r="M7" s="243"/>
      <c r="N7" s="252" t="str">
        <f t="shared" si="5"/>
        <v/>
      </c>
      <c r="O7" s="253" t="str">
        <f t="shared" si="6"/>
        <v/>
      </c>
      <c r="P7" s="287" t="str">
        <f t="shared" si="0"/>
        <v/>
      </c>
      <c r="Q7" s="257" t="str">
        <f t="shared" si="7"/>
        <v/>
      </c>
      <c r="R7" s="193"/>
      <c r="S7" s="237"/>
      <c r="T7" s="237"/>
      <c r="U7" s="83"/>
      <c r="V7" s="83"/>
      <c r="W7" s="83"/>
      <c r="X7" s="83"/>
      <c r="Y7" s="83"/>
      <c r="Z7" s="228"/>
      <c r="AA7" s="256" t="str">
        <f t="shared" si="8"/>
        <v/>
      </c>
      <c r="AB7" s="257" t="str">
        <f t="shared" si="9"/>
        <v/>
      </c>
      <c r="AC7" s="193"/>
      <c r="AD7" s="237"/>
      <c r="AE7" s="237"/>
      <c r="AF7" s="256" t="str">
        <f t="shared" si="10"/>
        <v/>
      </c>
      <c r="AG7" s="257" t="str">
        <f t="shared" si="11"/>
        <v/>
      </c>
      <c r="AH7" s="258"/>
      <c r="AI7" s="94"/>
    </row>
    <row r="8" spans="1:35" s="96" customFormat="1">
      <c r="A8" s="96">
        <f>список!A5</f>
        <v>4</v>
      </c>
      <c r="B8" s="97" t="str">
        <f>IF(список!B5="","",список!B5)</f>
        <v/>
      </c>
      <c r="C8" s="97">
        <f>IF(список!C5="","",список!C5)</f>
        <v>0</v>
      </c>
      <c r="D8" s="243"/>
      <c r="E8" s="252" t="str">
        <f t="shared" si="1"/>
        <v/>
      </c>
      <c r="F8" s="253" t="str">
        <f t="shared" si="2"/>
        <v/>
      </c>
      <c r="G8" s="193"/>
      <c r="H8" s="193"/>
      <c r="I8" s="237"/>
      <c r="J8" s="252" t="str">
        <f t="shared" si="3"/>
        <v/>
      </c>
      <c r="K8" s="253" t="str">
        <f t="shared" si="4"/>
        <v/>
      </c>
      <c r="L8" s="237"/>
      <c r="M8" s="243"/>
      <c r="N8" s="252" t="str">
        <f t="shared" si="5"/>
        <v/>
      </c>
      <c r="O8" s="253" t="str">
        <f t="shared" si="6"/>
        <v/>
      </c>
      <c r="P8" s="287" t="str">
        <f t="shared" si="0"/>
        <v/>
      </c>
      <c r="Q8" s="257" t="str">
        <f t="shared" si="7"/>
        <v/>
      </c>
      <c r="R8" s="193"/>
      <c r="S8" s="237"/>
      <c r="T8" s="237"/>
      <c r="U8" s="83"/>
      <c r="V8" s="83"/>
      <c r="W8" s="83"/>
      <c r="X8" s="83"/>
      <c r="Y8" s="83"/>
      <c r="Z8" s="228"/>
      <c r="AA8" s="256" t="str">
        <f t="shared" si="8"/>
        <v/>
      </c>
      <c r="AB8" s="257" t="str">
        <f t="shared" si="9"/>
        <v/>
      </c>
      <c r="AC8" s="193"/>
      <c r="AD8" s="237"/>
      <c r="AE8" s="237"/>
      <c r="AF8" s="256" t="str">
        <f t="shared" si="10"/>
        <v/>
      </c>
      <c r="AG8" s="257" t="str">
        <f t="shared" si="11"/>
        <v/>
      </c>
      <c r="AH8" s="258"/>
      <c r="AI8" s="94"/>
    </row>
    <row r="9" spans="1:35" s="96" customFormat="1">
      <c r="A9" s="96">
        <f>список!A6</f>
        <v>5</v>
      </c>
      <c r="B9" s="97" t="str">
        <f>IF(список!B6="","",список!B6)</f>
        <v/>
      </c>
      <c r="C9" s="97">
        <f>IF(список!C6="","",список!C6)</f>
        <v>0</v>
      </c>
      <c r="D9" s="243"/>
      <c r="E9" s="252" t="str">
        <f t="shared" si="1"/>
        <v/>
      </c>
      <c r="F9" s="253" t="str">
        <f t="shared" si="2"/>
        <v/>
      </c>
      <c r="G9" s="193"/>
      <c r="H9" s="193"/>
      <c r="I9" s="237"/>
      <c r="J9" s="252" t="str">
        <f t="shared" si="3"/>
        <v/>
      </c>
      <c r="K9" s="253" t="str">
        <f t="shared" si="4"/>
        <v/>
      </c>
      <c r="L9" s="237"/>
      <c r="M9" s="243"/>
      <c r="N9" s="252" t="str">
        <f t="shared" si="5"/>
        <v/>
      </c>
      <c r="O9" s="253" t="str">
        <f t="shared" si="6"/>
        <v/>
      </c>
      <c r="P9" s="287" t="str">
        <f t="shared" si="0"/>
        <v/>
      </c>
      <c r="Q9" s="257" t="str">
        <f t="shared" si="7"/>
        <v/>
      </c>
      <c r="R9" s="193"/>
      <c r="S9" s="237"/>
      <c r="T9" s="237"/>
      <c r="U9" s="83"/>
      <c r="V9" s="83"/>
      <c r="W9" s="83"/>
      <c r="X9" s="83"/>
      <c r="Y9" s="83"/>
      <c r="Z9" s="228"/>
      <c r="AA9" s="256" t="str">
        <f t="shared" si="8"/>
        <v/>
      </c>
      <c r="AB9" s="257" t="str">
        <f t="shared" si="9"/>
        <v/>
      </c>
      <c r="AC9" s="193"/>
      <c r="AD9" s="237"/>
      <c r="AE9" s="237"/>
      <c r="AF9" s="256" t="str">
        <f t="shared" si="10"/>
        <v/>
      </c>
      <c r="AG9" s="257" t="str">
        <f t="shared" si="11"/>
        <v/>
      </c>
      <c r="AH9" s="258"/>
      <c r="AI9" s="94"/>
    </row>
    <row r="10" spans="1:35" s="96" customFormat="1">
      <c r="A10" s="96">
        <f>список!A7</f>
        <v>6</v>
      </c>
      <c r="B10" s="97" t="str">
        <f>IF(список!B7="","",список!B7)</f>
        <v/>
      </c>
      <c r="C10" s="97">
        <f>IF(список!C7="","",список!C7)</f>
        <v>0</v>
      </c>
      <c r="D10" s="243"/>
      <c r="E10" s="252" t="str">
        <f t="shared" si="1"/>
        <v/>
      </c>
      <c r="F10" s="253" t="str">
        <f t="shared" si="2"/>
        <v/>
      </c>
      <c r="G10" s="193"/>
      <c r="H10" s="193"/>
      <c r="I10" s="237"/>
      <c r="J10" s="252" t="str">
        <f t="shared" si="3"/>
        <v/>
      </c>
      <c r="K10" s="253" t="str">
        <f t="shared" si="4"/>
        <v/>
      </c>
      <c r="L10" s="237"/>
      <c r="M10" s="243"/>
      <c r="N10" s="252" t="str">
        <f t="shared" si="5"/>
        <v/>
      </c>
      <c r="O10" s="253" t="str">
        <f t="shared" si="6"/>
        <v/>
      </c>
      <c r="P10" s="287" t="str">
        <f t="shared" si="0"/>
        <v/>
      </c>
      <c r="Q10" s="257" t="str">
        <f t="shared" si="7"/>
        <v/>
      </c>
      <c r="R10" s="193"/>
      <c r="S10" s="237"/>
      <c r="T10" s="237"/>
      <c r="U10" s="83"/>
      <c r="V10" s="83"/>
      <c r="W10" s="83"/>
      <c r="X10" s="83"/>
      <c r="Y10" s="83"/>
      <c r="Z10" s="228"/>
      <c r="AA10" s="256" t="str">
        <f t="shared" si="8"/>
        <v/>
      </c>
      <c r="AB10" s="257" t="str">
        <f t="shared" si="9"/>
        <v/>
      </c>
      <c r="AC10" s="193"/>
      <c r="AD10" s="237"/>
      <c r="AE10" s="237"/>
      <c r="AF10" s="256" t="str">
        <f t="shared" si="10"/>
        <v/>
      </c>
      <c r="AG10" s="257" t="str">
        <f t="shared" si="11"/>
        <v/>
      </c>
      <c r="AH10" s="258"/>
      <c r="AI10" s="94"/>
    </row>
    <row r="11" spans="1:35" s="96" customFormat="1">
      <c r="A11" s="96">
        <f>список!A8</f>
        <v>7</v>
      </c>
      <c r="B11" s="97" t="str">
        <f>IF(список!B8="","",список!B8)</f>
        <v/>
      </c>
      <c r="C11" s="97">
        <f>IF(список!C8="","",список!C8)</f>
        <v>0</v>
      </c>
      <c r="D11" s="243"/>
      <c r="E11" s="252" t="str">
        <f t="shared" si="1"/>
        <v/>
      </c>
      <c r="F11" s="253" t="str">
        <f t="shared" si="2"/>
        <v/>
      </c>
      <c r="G11" s="193"/>
      <c r="H11" s="193"/>
      <c r="I11" s="237"/>
      <c r="J11" s="252" t="str">
        <f t="shared" si="3"/>
        <v/>
      </c>
      <c r="K11" s="253" t="str">
        <f t="shared" si="4"/>
        <v/>
      </c>
      <c r="L11" s="237"/>
      <c r="M11" s="243"/>
      <c r="N11" s="252" t="str">
        <f t="shared" si="5"/>
        <v/>
      </c>
      <c r="O11" s="253" t="str">
        <f t="shared" si="6"/>
        <v/>
      </c>
      <c r="P11" s="287" t="str">
        <f t="shared" si="0"/>
        <v/>
      </c>
      <c r="Q11" s="257" t="str">
        <f t="shared" si="7"/>
        <v/>
      </c>
      <c r="R11" s="193"/>
      <c r="S11" s="237"/>
      <c r="T11" s="237"/>
      <c r="U11" s="83"/>
      <c r="V11" s="83"/>
      <c r="W11" s="83"/>
      <c r="X11" s="83"/>
      <c r="Y11" s="83"/>
      <c r="Z11" s="228"/>
      <c r="AA11" s="256" t="str">
        <f t="shared" si="8"/>
        <v/>
      </c>
      <c r="AB11" s="257" t="str">
        <f t="shared" si="9"/>
        <v/>
      </c>
      <c r="AC11" s="193"/>
      <c r="AD11" s="237"/>
      <c r="AE11" s="237"/>
      <c r="AF11" s="256" t="str">
        <f t="shared" si="10"/>
        <v/>
      </c>
      <c r="AG11" s="257" t="str">
        <f t="shared" si="11"/>
        <v/>
      </c>
      <c r="AH11" s="258"/>
      <c r="AI11" s="94"/>
    </row>
    <row r="12" spans="1:35" s="96" customFormat="1">
      <c r="A12" s="96">
        <f>список!A9</f>
        <v>8</v>
      </c>
      <c r="B12" s="97" t="str">
        <f>IF(список!B9="","",список!B9)</f>
        <v/>
      </c>
      <c r="C12" s="97">
        <f>IF(список!C9="","",список!C9)</f>
        <v>0</v>
      </c>
      <c r="D12" s="243"/>
      <c r="E12" s="252" t="str">
        <f t="shared" si="1"/>
        <v/>
      </c>
      <c r="F12" s="253" t="str">
        <f t="shared" si="2"/>
        <v/>
      </c>
      <c r="G12" s="193"/>
      <c r="H12" s="193"/>
      <c r="I12" s="237"/>
      <c r="J12" s="252" t="str">
        <f t="shared" si="3"/>
        <v/>
      </c>
      <c r="K12" s="253" t="str">
        <f t="shared" si="4"/>
        <v/>
      </c>
      <c r="L12" s="237"/>
      <c r="M12" s="243"/>
      <c r="N12" s="252" t="str">
        <f t="shared" si="5"/>
        <v/>
      </c>
      <c r="O12" s="253" t="str">
        <f t="shared" si="6"/>
        <v/>
      </c>
      <c r="P12" s="287" t="str">
        <f t="shared" si="0"/>
        <v/>
      </c>
      <c r="Q12" s="257" t="str">
        <f t="shared" si="7"/>
        <v/>
      </c>
      <c r="R12" s="193"/>
      <c r="S12" s="237"/>
      <c r="T12" s="237"/>
      <c r="U12" s="83"/>
      <c r="V12" s="83"/>
      <c r="W12" s="83"/>
      <c r="X12" s="83"/>
      <c r="Y12" s="83"/>
      <c r="Z12" s="228"/>
      <c r="AA12" s="256" t="str">
        <f t="shared" si="8"/>
        <v/>
      </c>
      <c r="AB12" s="257" t="str">
        <f t="shared" si="9"/>
        <v/>
      </c>
      <c r="AC12" s="193"/>
      <c r="AD12" s="237"/>
      <c r="AE12" s="237"/>
      <c r="AF12" s="256" t="str">
        <f t="shared" si="10"/>
        <v/>
      </c>
      <c r="AG12" s="257" t="str">
        <f t="shared" si="11"/>
        <v/>
      </c>
      <c r="AH12" s="258"/>
      <c r="AI12" s="94"/>
    </row>
    <row r="13" spans="1:35" s="96" customFormat="1">
      <c r="A13" s="96">
        <f>список!A10</f>
        <v>9</v>
      </c>
      <c r="B13" s="97" t="str">
        <f>IF(список!B10="","",список!B10)</f>
        <v/>
      </c>
      <c r="C13" s="97">
        <f>IF(список!C10="","",список!C10)</f>
        <v>0</v>
      </c>
      <c r="D13" s="243"/>
      <c r="E13" s="252" t="str">
        <f t="shared" si="1"/>
        <v/>
      </c>
      <c r="F13" s="253" t="str">
        <f t="shared" si="2"/>
        <v/>
      </c>
      <c r="G13" s="193"/>
      <c r="H13" s="193"/>
      <c r="I13" s="237"/>
      <c r="J13" s="252" t="str">
        <f t="shared" si="3"/>
        <v/>
      </c>
      <c r="K13" s="253" t="str">
        <f t="shared" si="4"/>
        <v/>
      </c>
      <c r="L13" s="237"/>
      <c r="M13" s="243"/>
      <c r="N13" s="252" t="str">
        <f t="shared" si="5"/>
        <v/>
      </c>
      <c r="O13" s="253" t="str">
        <f t="shared" si="6"/>
        <v/>
      </c>
      <c r="P13" s="287" t="str">
        <f t="shared" si="0"/>
        <v/>
      </c>
      <c r="Q13" s="257" t="str">
        <f t="shared" si="7"/>
        <v/>
      </c>
      <c r="R13" s="193"/>
      <c r="S13" s="237"/>
      <c r="T13" s="237"/>
      <c r="U13" s="83"/>
      <c r="V13" s="83"/>
      <c r="W13" s="83"/>
      <c r="X13" s="83"/>
      <c r="Y13" s="83"/>
      <c r="Z13" s="228"/>
      <c r="AA13" s="256" t="str">
        <f t="shared" si="8"/>
        <v/>
      </c>
      <c r="AB13" s="257" t="str">
        <f t="shared" si="9"/>
        <v/>
      </c>
      <c r="AC13" s="193"/>
      <c r="AD13" s="237"/>
      <c r="AE13" s="237"/>
      <c r="AF13" s="256" t="str">
        <f t="shared" si="10"/>
        <v/>
      </c>
      <c r="AG13" s="257" t="str">
        <f t="shared" si="11"/>
        <v/>
      </c>
      <c r="AH13" s="258"/>
      <c r="AI13" s="94"/>
    </row>
    <row r="14" spans="1:35" s="96" customFormat="1">
      <c r="A14" s="96">
        <f>список!A11</f>
        <v>10</v>
      </c>
      <c r="B14" s="97" t="str">
        <f>IF(список!B11="","",список!B11)</f>
        <v/>
      </c>
      <c r="C14" s="97">
        <f>IF(список!C11="","",список!C11)</f>
        <v>0</v>
      </c>
      <c r="D14" s="243"/>
      <c r="E14" s="252" t="str">
        <f t="shared" si="1"/>
        <v/>
      </c>
      <c r="F14" s="253" t="str">
        <f t="shared" si="2"/>
        <v/>
      </c>
      <c r="G14" s="193"/>
      <c r="H14" s="193"/>
      <c r="I14" s="237"/>
      <c r="J14" s="252" t="str">
        <f t="shared" si="3"/>
        <v/>
      </c>
      <c r="K14" s="253" t="str">
        <f t="shared" si="4"/>
        <v/>
      </c>
      <c r="L14" s="237"/>
      <c r="M14" s="243"/>
      <c r="N14" s="252" t="str">
        <f t="shared" si="5"/>
        <v/>
      </c>
      <c r="O14" s="253" t="str">
        <f t="shared" si="6"/>
        <v/>
      </c>
      <c r="P14" s="287" t="str">
        <f t="shared" si="0"/>
        <v/>
      </c>
      <c r="Q14" s="257" t="str">
        <f t="shared" si="7"/>
        <v/>
      </c>
      <c r="R14" s="193"/>
      <c r="S14" s="237"/>
      <c r="T14" s="237"/>
      <c r="U14" s="83"/>
      <c r="V14" s="83"/>
      <c r="W14" s="83"/>
      <c r="X14" s="83"/>
      <c r="Y14" s="83"/>
      <c r="Z14" s="228"/>
      <c r="AA14" s="256" t="str">
        <f t="shared" si="8"/>
        <v/>
      </c>
      <c r="AB14" s="257" t="str">
        <f t="shared" si="9"/>
        <v/>
      </c>
      <c r="AC14" s="193"/>
      <c r="AD14" s="237"/>
      <c r="AE14" s="237"/>
      <c r="AF14" s="256" t="str">
        <f t="shared" si="10"/>
        <v/>
      </c>
      <c r="AG14" s="257" t="str">
        <f t="shared" si="11"/>
        <v/>
      </c>
      <c r="AH14" s="258"/>
      <c r="AI14" s="94"/>
    </row>
    <row r="15" spans="1:35" s="96" customFormat="1">
      <c r="A15" s="96">
        <f>список!A12</f>
        <v>11</v>
      </c>
      <c r="B15" s="97" t="str">
        <f>IF(список!B12="","",список!B12)</f>
        <v/>
      </c>
      <c r="C15" s="97">
        <f>IF(список!C12="","",список!C12)</f>
        <v>0</v>
      </c>
      <c r="D15" s="243"/>
      <c r="E15" s="252" t="str">
        <f t="shared" si="1"/>
        <v/>
      </c>
      <c r="F15" s="253" t="str">
        <f t="shared" si="2"/>
        <v/>
      </c>
      <c r="G15" s="193"/>
      <c r="H15" s="193"/>
      <c r="I15" s="237"/>
      <c r="J15" s="252" t="str">
        <f t="shared" si="3"/>
        <v/>
      </c>
      <c r="K15" s="253" t="str">
        <f t="shared" si="4"/>
        <v/>
      </c>
      <c r="L15" s="237"/>
      <c r="M15" s="243"/>
      <c r="N15" s="252" t="str">
        <f t="shared" si="5"/>
        <v/>
      </c>
      <c r="O15" s="253" t="str">
        <f t="shared" si="6"/>
        <v/>
      </c>
      <c r="P15" s="287" t="str">
        <f t="shared" si="0"/>
        <v/>
      </c>
      <c r="Q15" s="257" t="str">
        <f t="shared" si="7"/>
        <v/>
      </c>
      <c r="R15" s="193"/>
      <c r="S15" s="237"/>
      <c r="T15" s="237"/>
      <c r="U15" s="83"/>
      <c r="V15" s="83"/>
      <c r="W15" s="83"/>
      <c r="X15" s="83"/>
      <c r="Y15" s="83"/>
      <c r="Z15" s="228"/>
      <c r="AA15" s="256" t="str">
        <f t="shared" si="8"/>
        <v/>
      </c>
      <c r="AB15" s="257" t="str">
        <f t="shared" si="9"/>
        <v/>
      </c>
      <c r="AC15" s="193"/>
      <c r="AD15" s="237"/>
      <c r="AE15" s="237"/>
      <c r="AF15" s="256" t="str">
        <f t="shared" si="10"/>
        <v/>
      </c>
      <c r="AG15" s="257" t="str">
        <f t="shared" si="11"/>
        <v/>
      </c>
      <c r="AH15" s="258"/>
      <c r="AI15" s="94"/>
    </row>
    <row r="16" spans="1:35" s="96" customFormat="1">
      <c r="A16" s="96">
        <f>список!A13</f>
        <v>12</v>
      </c>
      <c r="B16" s="97" t="str">
        <f>IF(список!B13="","",список!B13)</f>
        <v/>
      </c>
      <c r="C16" s="97">
        <f>IF(список!C13="","",список!C13)</f>
        <v>0</v>
      </c>
      <c r="D16" s="243"/>
      <c r="E16" s="252" t="str">
        <f t="shared" si="1"/>
        <v/>
      </c>
      <c r="F16" s="253" t="str">
        <f t="shared" si="2"/>
        <v/>
      </c>
      <c r="G16" s="193"/>
      <c r="H16" s="193"/>
      <c r="I16" s="237"/>
      <c r="J16" s="252" t="str">
        <f t="shared" si="3"/>
        <v/>
      </c>
      <c r="K16" s="253" t="str">
        <f t="shared" si="4"/>
        <v/>
      </c>
      <c r="L16" s="237"/>
      <c r="M16" s="243"/>
      <c r="N16" s="252" t="str">
        <f t="shared" si="5"/>
        <v/>
      </c>
      <c r="O16" s="253" t="str">
        <f t="shared" si="6"/>
        <v/>
      </c>
      <c r="P16" s="287" t="str">
        <f t="shared" si="0"/>
        <v/>
      </c>
      <c r="Q16" s="257" t="str">
        <f t="shared" si="7"/>
        <v/>
      </c>
      <c r="R16" s="193"/>
      <c r="S16" s="237"/>
      <c r="T16" s="237"/>
      <c r="U16" s="83"/>
      <c r="V16" s="83"/>
      <c r="W16" s="83"/>
      <c r="X16" s="83"/>
      <c r="Y16" s="83"/>
      <c r="Z16" s="228"/>
      <c r="AA16" s="256" t="str">
        <f t="shared" si="8"/>
        <v/>
      </c>
      <c r="AB16" s="257" t="str">
        <f t="shared" si="9"/>
        <v/>
      </c>
      <c r="AC16" s="193"/>
      <c r="AD16" s="237"/>
      <c r="AE16" s="237"/>
      <c r="AF16" s="256" t="str">
        <f t="shared" si="10"/>
        <v/>
      </c>
      <c r="AG16" s="257" t="str">
        <f t="shared" si="11"/>
        <v/>
      </c>
      <c r="AH16" s="258"/>
      <c r="AI16" s="94"/>
    </row>
    <row r="17" spans="1:35" s="96" customFormat="1">
      <c r="A17" s="96">
        <f>список!A14</f>
        <v>13</v>
      </c>
      <c r="B17" s="97" t="str">
        <f>IF(список!B14="","",список!B14)</f>
        <v/>
      </c>
      <c r="C17" s="97">
        <f>IF(список!C14="","",список!C14)</f>
        <v>0</v>
      </c>
      <c r="D17" s="243"/>
      <c r="E17" s="252" t="str">
        <f t="shared" si="1"/>
        <v/>
      </c>
      <c r="F17" s="253" t="str">
        <f t="shared" si="2"/>
        <v/>
      </c>
      <c r="G17" s="193"/>
      <c r="H17" s="193"/>
      <c r="I17" s="237"/>
      <c r="J17" s="252" t="str">
        <f t="shared" si="3"/>
        <v/>
      </c>
      <c r="K17" s="253" t="str">
        <f t="shared" si="4"/>
        <v/>
      </c>
      <c r="L17" s="237"/>
      <c r="M17" s="243"/>
      <c r="N17" s="252" t="str">
        <f t="shared" si="5"/>
        <v/>
      </c>
      <c r="O17" s="253" t="str">
        <f t="shared" si="6"/>
        <v/>
      </c>
      <c r="P17" s="287" t="str">
        <f t="shared" si="0"/>
        <v/>
      </c>
      <c r="Q17" s="257" t="str">
        <f t="shared" si="7"/>
        <v/>
      </c>
      <c r="R17" s="193"/>
      <c r="S17" s="237"/>
      <c r="T17" s="237"/>
      <c r="U17" s="83"/>
      <c r="V17" s="83"/>
      <c r="W17" s="83"/>
      <c r="X17" s="83"/>
      <c r="Y17" s="83"/>
      <c r="Z17" s="228"/>
      <c r="AA17" s="256" t="str">
        <f t="shared" si="8"/>
        <v/>
      </c>
      <c r="AB17" s="257" t="str">
        <f t="shared" si="9"/>
        <v/>
      </c>
      <c r="AC17" s="193"/>
      <c r="AD17" s="237"/>
      <c r="AE17" s="237"/>
      <c r="AF17" s="256" t="str">
        <f t="shared" si="10"/>
        <v/>
      </c>
      <c r="AG17" s="257" t="str">
        <f t="shared" si="11"/>
        <v/>
      </c>
      <c r="AH17" s="258"/>
      <c r="AI17" s="94"/>
    </row>
    <row r="18" spans="1:35" s="96" customFormat="1">
      <c r="A18" s="96">
        <f>список!A15</f>
        <v>14</v>
      </c>
      <c r="B18" s="97" t="str">
        <f>IF(список!B15="","",список!B15)</f>
        <v/>
      </c>
      <c r="C18" s="97">
        <f>IF(список!C15="","",список!C15)</f>
        <v>0</v>
      </c>
      <c r="D18" s="243"/>
      <c r="E18" s="252" t="str">
        <f t="shared" si="1"/>
        <v/>
      </c>
      <c r="F18" s="253" t="str">
        <f t="shared" si="2"/>
        <v/>
      </c>
      <c r="G18" s="193"/>
      <c r="H18" s="193"/>
      <c r="I18" s="237"/>
      <c r="J18" s="252" t="str">
        <f t="shared" si="3"/>
        <v/>
      </c>
      <c r="K18" s="253" t="str">
        <f t="shared" si="4"/>
        <v/>
      </c>
      <c r="L18" s="237"/>
      <c r="M18" s="243"/>
      <c r="N18" s="252" t="str">
        <f t="shared" si="5"/>
        <v/>
      </c>
      <c r="O18" s="253" t="str">
        <f t="shared" si="6"/>
        <v/>
      </c>
      <c r="P18" s="287" t="str">
        <f t="shared" si="0"/>
        <v/>
      </c>
      <c r="Q18" s="257" t="str">
        <f t="shared" si="7"/>
        <v/>
      </c>
      <c r="R18" s="193"/>
      <c r="S18" s="237"/>
      <c r="T18" s="237"/>
      <c r="U18" s="83"/>
      <c r="V18" s="83"/>
      <c r="W18" s="83"/>
      <c r="X18" s="83"/>
      <c r="Y18" s="83"/>
      <c r="Z18" s="228"/>
      <c r="AA18" s="256" t="str">
        <f t="shared" si="8"/>
        <v/>
      </c>
      <c r="AB18" s="257" t="str">
        <f t="shared" si="9"/>
        <v/>
      </c>
      <c r="AC18" s="193"/>
      <c r="AD18" s="237"/>
      <c r="AE18" s="237"/>
      <c r="AF18" s="256" t="str">
        <f t="shared" si="10"/>
        <v/>
      </c>
      <c r="AG18" s="257" t="str">
        <f t="shared" si="11"/>
        <v/>
      </c>
      <c r="AH18" s="258"/>
      <c r="AI18" s="94"/>
    </row>
    <row r="19" spans="1:35" s="96" customFormat="1">
      <c r="A19" s="96">
        <f>список!A16</f>
        <v>15</v>
      </c>
      <c r="B19" s="97" t="str">
        <f>IF(список!B16="","",список!B16)</f>
        <v/>
      </c>
      <c r="C19" s="97">
        <f>IF(список!C16="","",список!C16)</f>
        <v>0</v>
      </c>
      <c r="D19" s="243"/>
      <c r="E19" s="252" t="str">
        <f t="shared" si="1"/>
        <v/>
      </c>
      <c r="F19" s="253" t="str">
        <f t="shared" si="2"/>
        <v/>
      </c>
      <c r="G19" s="193"/>
      <c r="H19" s="193"/>
      <c r="I19" s="237"/>
      <c r="J19" s="252" t="str">
        <f t="shared" si="3"/>
        <v/>
      </c>
      <c r="K19" s="253" t="str">
        <f t="shared" si="4"/>
        <v/>
      </c>
      <c r="L19" s="237"/>
      <c r="M19" s="243"/>
      <c r="N19" s="252" t="str">
        <f>IF(L20="","",IF(M19="","",(SUM(L19:M19)/2)))</f>
        <v/>
      </c>
      <c r="O19" s="253" t="str">
        <f t="shared" si="6"/>
        <v/>
      </c>
      <c r="P19" s="287" t="str">
        <f t="shared" si="0"/>
        <v/>
      </c>
      <c r="Q19" s="257" t="str">
        <f t="shared" si="7"/>
        <v/>
      </c>
      <c r="R19" s="193"/>
      <c r="S19" s="237"/>
      <c r="T19" s="237"/>
      <c r="U19" s="83"/>
      <c r="V19" s="83"/>
      <c r="W19" s="83"/>
      <c r="X19" s="83"/>
      <c r="Y19" s="83"/>
      <c r="Z19" s="228"/>
      <c r="AA19" s="256" t="str">
        <f t="shared" si="8"/>
        <v/>
      </c>
      <c r="AB19" s="257" t="str">
        <f t="shared" si="9"/>
        <v/>
      </c>
      <c r="AC19" s="193"/>
      <c r="AD19" s="237"/>
      <c r="AE19" s="237"/>
      <c r="AF19" s="256" t="str">
        <f t="shared" si="10"/>
        <v/>
      </c>
      <c r="AG19" s="257" t="str">
        <f t="shared" si="11"/>
        <v/>
      </c>
      <c r="AH19" s="258"/>
      <c r="AI19" s="94"/>
    </row>
    <row r="20" spans="1:35" s="96" customFormat="1">
      <c r="A20" s="96">
        <f>список!A17</f>
        <v>16</v>
      </c>
      <c r="B20" s="97" t="str">
        <f>IF(список!B17="","",список!B17)</f>
        <v/>
      </c>
      <c r="C20" s="97">
        <f>IF(список!C17="","",список!C17)</f>
        <v>0</v>
      </c>
      <c r="D20" s="243"/>
      <c r="E20" s="252" t="str">
        <f t="shared" si="1"/>
        <v/>
      </c>
      <c r="F20" s="253" t="str">
        <f t="shared" si="2"/>
        <v/>
      </c>
      <c r="G20" s="193"/>
      <c r="H20" s="193"/>
      <c r="I20" s="237"/>
      <c r="J20" s="252" t="str">
        <f t="shared" si="3"/>
        <v/>
      </c>
      <c r="K20" s="253" t="str">
        <f t="shared" si="4"/>
        <v/>
      </c>
      <c r="L20" s="237"/>
      <c r="M20" s="243"/>
      <c r="N20" s="252" t="str">
        <f>IF(L21="","",IF(M20="","",(SUM(L20:M20)/2)))</f>
        <v/>
      </c>
      <c r="O20" s="253" t="str">
        <f t="shared" si="6"/>
        <v/>
      </c>
      <c r="P20" s="287" t="str">
        <f t="shared" si="0"/>
        <v/>
      </c>
      <c r="Q20" s="257" t="str">
        <f t="shared" si="7"/>
        <v/>
      </c>
      <c r="R20" s="193"/>
      <c r="S20" s="237"/>
      <c r="T20" s="237"/>
      <c r="U20" s="83"/>
      <c r="V20" s="83"/>
      <c r="W20" s="83"/>
      <c r="X20" s="83"/>
      <c r="Y20" s="83"/>
      <c r="Z20" s="228"/>
      <c r="AA20" s="256" t="str">
        <f t="shared" si="8"/>
        <v/>
      </c>
      <c r="AB20" s="257" t="str">
        <f t="shared" si="9"/>
        <v/>
      </c>
      <c r="AC20" s="193"/>
      <c r="AD20" s="237"/>
      <c r="AE20" s="237"/>
      <c r="AF20" s="256" t="str">
        <f t="shared" si="10"/>
        <v/>
      </c>
      <c r="AG20" s="257" t="str">
        <f t="shared" si="11"/>
        <v/>
      </c>
      <c r="AH20" s="258"/>
      <c r="AI20" s="94"/>
    </row>
    <row r="21" spans="1:35" s="96" customFormat="1">
      <c r="A21" s="96">
        <f>список!A18</f>
        <v>17</v>
      </c>
      <c r="B21" s="97" t="str">
        <f>IF(список!B18="","",список!B18)</f>
        <v/>
      </c>
      <c r="C21" s="97">
        <f>IF(список!C18="","",список!C18)</f>
        <v>0</v>
      </c>
      <c r="D21" s="243"/>
      <c r="E21" s="252" t="str">
        <f t="shared" si="1"/>
        <v/>
      </c>
      <c r="F21" s="253" t="str">
        <f t="shared" si="2"/>
        <v/>
      </c>
      <c r="G21" s="193"/>
      <c r="H21" s="193"/>
      <c r="I21" s="237"/>
      <c r="J21" s="252" t="str">
        <f t="shared" si="3"/>
        <v/>
      </c>
      <c r="K21" s="253" t="str">
        <f t="shared" si="4"/>
        <v/>
      </c>
      <c r="L21" s="237"/>
      <c r="M21" s="243"/>
      <c r="N21" s="252" t="str">
        <f>IF(L22="","",IF(M21="","",(SUM(L21:M21)/2)))</f>
        <v/>
      </c>
      <c r="O21" s="253" t="str">
        <f t="shared" si="6"/>
        <v/>
      </c>
      <c r="P21" s="287" t="str">
        <f t="shared" si="0"/>
        <v/>
      </c>
      <c r="Q21" s="257" t="str">
        <f t="shared" si="7"/>
        <v/>
      </c>
      <c r="R21" s="193"/>
      <c r="S21" s="237"/>
      <c r="T21" s="237"/>
      <c r="U21" s="83"/>
      <c r="V21" s="83"/>
      <c r="W21" s="83"/>
      <c r="X21" s="83"/>
      <c r="Y21" s="83"/>
      <c r="Z21" s="228"/>
      <c r="AA21" s="256" t="str">
        <f t="shared" si="8"/>
        <v/>
      </c>
      <c r="AB21" s="257" t="str">
        <f t="shared" si="9"/>
        <v/>
      </c>
      <c r="AC21" s="193"/>
      <c r="AD21" s="237"/>
      <c r="AE21" s="237"/>
      <c r="AF21" s="256" t="str">
        <f t="shared" si="10"/>
        <v/>
      </c>
      <c r="AG21" s="257" t="str">
        <f t="shared" si="11"/>
        <v/>
      </c>
      <c r="AH21" s="258"/>
      <c r="AI21" s="94"/>
    </row>
    <row r="22" spans="1:35" s="96" customFormat="1">
      <c r="A22" s="96">
        <f>список!A19</f>
        <v>18</v>
      </c>
      <c r="B22" s="97" t="str">
        <f>IF(список!B19="","",список!B19)</f>
        <v/>
      </c>
      <c r="C22" s="97">
        <f>IF(список!C19="","",список!C19)</f>
        <v>0</v>
      </c>
      <c r="D22" s="243"/>
      <c r="E22" s="252" t="str">
        <f t="shared" si="1"/>
        <v/>
      </c>
      <c r="F22" s="253" t="str">
        <f t="shared" si="2"/>
        <v/>
      </c>
      <c r="G22" s="193"/>
      <c r="H22" s="193"/>
      <c r="I22" s="237"/>
      <c r="J22" s="252" t="str">
        <f t="shared" si="3"/>
        <v/>
      </c>
      <c r="K22" s="253" t="str">
        <f t="shared" si="4"/>
        <v/>
      </c>
      <c r="L22" s="237"/>
      <c r="M22" s="243"/>
      <c r="N22" s="252" t="str">
        <f>IF(L23="","",IF(M22="","",(SUM(L22:M22)/2)))</f>
        <v/>
      </c>
      <c r="O22" s="253" t="str">
        <f t="shared" si="6"/>
        <v/>
      </c>
      <c r="P22" s="287" t="str">
        <f t="shared" si="0"/>
        <v/>
      </c>
      <c r="Q22" s="257" t="str">
        <f t="shared" si="7"/>
        <v/>
      </c>
      <c r="R22" s="193"/>
      <c r="S22" s="237"/>
      <c r="T22" s="237"/>
      <c r="U22" s="83"/>
      <c r="V22" s="83"/>
      <c r="W22" s="83"/>
      <c r="X22" s="83"/>
      <c r="Y22" s="83"/>
      <c r="Z22" s="228"/>
      <c r="AA22" s="256" t="str">
        <f t="shared" si="8"/>
        <v/>
      </c>
      <c r="AB22" s="257" t="str">
        <f t="shared" si="9"/>
        <v/>
      </c>
      <c r="AC22" s="193"/>
      <c r="AD22" s="237"/>
      <c r="AE22" s="237"/>
      <c r="AF22" s="256" t="str">
        <f t="shared" si="10"/>
        <v/>
      </c>
      <c r="AG22" s="257" t="str">
        <f t="shared" si="11"/>
        <v/>
      </c>
      <c r="AH22" s="258"/>
      <c r="AI22" s="94"/>
    </row>
    <row r="23" spans="1:35" s="96" customFormat="1">
      <c r="A23" s="96">
        <f>список!A20</f>
        <v>19</v>
      </c>
      <c r="B23" s="97" t="str">
        <f>IF(список!B20="","",список!B20)</f>
        <v/>
      </c>
      <c r="C23" s="97">
        <f>IF(список!C20="","",список!C20)</f>
        <v>0</v>
      </c>
      <c r="D23" s="243"/>
      <c r="E23" s="252" t="str">
        <f t="shared" si="1"/>
        <v/>
      </c>
      <c r="F23" s="253" t="str">
        <f t="shared" si="2"/>
        <v/>
      </c>
      <c r="G23" s="193"/>
      <c r="H23" s="193"/>
      <c r="I23" s="237"/>
      <c r="J23" s="252" t="str">
        <f t="shared" si="3"/>
        <v/>
      </c>
      <c r="K23" s="253" t="str">
        <f t="shared" si="4"/>
        <v/>
      </c>
      <c r="L23" s="237"/>
      <c r="M23" s="243"/>
      <c r="N23" s="252" t="str">
        <f t="shared" si="5"/>
        <v/>
      </c>
      <c r="O23" s="253" t="str">
        <f t="shared" si="6"/>
        <v/>
      </c>
      <c r="P23" s="287" t="str">
        <f t="shared" si="0"/>
        <v/>
      </c>
      <c r="Q23" s="257" t="str">
        <f t="shared" si="7"/>
        <v/>
      </c>
      <c r="R23" s="193"/>
      <c r="S23" s="237"/>
      <c r="T23" s="237"/>
      <c r="U23" s="83"/>
      <c r="V23" s="83"/>
      <c r="W23" s="83"/>
      <c r="X23" s="83"/>
      <c r="Y23" s="83"/>
      <c r="Z23" s="228"/>
      <c r="AA23" s="256" t="str">
        <f t="shared" si="8"/>
        <v/>
      </c>
      <c r="AB23" s="257" t="str">
        <f t="shared" si="9"/>
        <v/>
      </c>
      <c r="AC23" s="193"/>
      <c r="AD23" s="237"/>
      <c r="AE23" s="237"/>
      <c r="AF23" s="256" t="str">
        <f t="shared" si="10"/>
        <v/>
      </c>
      <c r="AG23" s="257" t="str">
        <f t="shared" si="11"/>
        <v/>
      </c>
      <c r="AH23" s="258"/>
      <c r="AI23" s="94"/>
    </row>
    <row r="24" spans="1:35" s="96" customFormat="1">
      <c r="A24" s="96">
        <f>список!A21</f>
        <v>20</v>
      </c>
      <c r="B24" s="97" t="str">
        <f>IF(список!B21="","",список!B21)</f>
        <v/>
      </c>
      <c r="C24" s="97">
        <f>IF(список!C21="","",список!C21)</f>
        <v>0</v>
      </c>
      <c r="D24" s="243"/>
      <c r="E24" s="252" t="str">
        <f t="shared" si="1"/>
        <v/>
      </c>
      <c r="F24" s="253" t="str">
        <f t="shared" si="2"/>
        <v/>
      </c>
      <c r="G24" s="193"/>
      <c r="H24" s="193"/>
      <c r="I24" s="237"/>
      <c r="J24" s="252" t="str">
        <f t="shared" si="3"/>
        <v/>
      </c>
      <c r="K24" s="253" t="str">
        <f t="shared" si="4"/>
        <v/>
      </c>
      <c r="L24" s="237"/>
      <c r="M24" s="243"/>
      <c r="N24" s="252" t="str">
        <f t="shared" si="5"/>
        <v/>
      </c>
      <c r="O24" s="253" t="str">
        <f t="shared" si="6"/>
        <v/>
      </c>
      <c r="P24" s="287" t="str">
        <f t="shared" si="0"/>
        <v/>
      </c>
      <c r="Q24" s="257" t="str">
        <f t="shared" si="7"/>
        <v/>
      </c>
      <c r="R24" s="193"/>
      <c r="S24" s="237"/>
      <c r="T24" s="237"/>
      <c r="U24" s="83"/>
      <c r="V24" s="83"/>
      <c r="W24" s="83"/>
      <c r="X24" s="83"/>
      <c r="Y24" s="83"/>
      <c r="Z24" s="228"/>
      <c r="AA24" s="256" t="str">
        <f t="shared" si="8"/>
        <v/>
      </c>
      <c r="AB24" s="257" t="str">
        <f t="shared" si="9"/>
        <v/>
      </c>
      <c r="AC24" s="193"/>
      <c r="AD24" s="237"/>
      <c r="AE24" s="237"/>
      <c r="AF24" s="256" t="str">
        <f t="shared" si="10"/>
        <v/>
      </c>
      <c r="AG24" s="257" t="str">
        <f t="shared" si="11"/>
        <v/>
      </c>
      <c r="AH24" s="258"/>
      <c r="AI24" s="94"/>
    </row>
    <row r="25" spans="1:35" s="96" customFormat="1">
      <c r="A25" s="96">
        <f>список!A22</f>
        <v>21</v>
      </c>
      <c r="B25" s="97" t="str">
        <f>IF(список!B22="","",список!B22)</f>
        <v/>
      </c>
      <c r="C25" s="97">
        <f>IF(список!C22="","",список!C22)</f>
        <v>0</v>
      </c>
      <c r="D25" s="243"/>
      <c r="E25" s="252" t="str">
        <f t="shared" si="1"/>
        <v/>
      </c>
      <c r="F25" s="253" t="str">
        <f t="shared" si="2"/>
        <v/>
      </c>
      <c r="G25" s="193"/>
      <c r="H25" s="193"/>
      <c r="I25" s="237"/>
      <c r="J25" s="252" t="str">
        <f t="shared" si="3"/>
        <v/>
      </c>
      <c r="K25" s="253" t="str">
        <f t="shared" si="4"/>
        <v/>
      </c>
      <c r="L25" s="237"/>
      <c r="M25" s="243"/>
      <c r="N25" s="252" t="str">
        <f t="shared" si="5"/>
        <v/>
      </c>
      <c r="O25" s="253" t="str">
        <f t="shared" si="6"/>
        <v/>
      </c>
      <c r="P25" s="287" t="str">
        <f t="shared" si="0"/>
        <v/>
      </c>
      <c r="Q25" s="257" t="str">
        <f t="shared" si="7"/>
        <v/>
      </c>
      <c r="R25" s="193"/>
      <c r="S25" s="237"/>
      <c r="T25" s="237"/>
      <c r="U25" s="83"/>
      <c r="V25" s="83"/>
      <c r="W25" s="83"/>
      <c r="X25" s="83"/>
      <c r="Y25" s="83"/>
      <c r="Z25" s="228"/>
      <c r="AA25" s="256" t="str">
        <f t="shared" si="8"/>
        <v/>
      </c>
      <c r="AB25" s="257" t="str">
        <f t="shared" si="9"/>
        <v/>
      </c>
      <c r="AC25" s="193"/>
      <c r="AD25" s="237"/>
      <c r="AE25" s="237"/>
      <c r="AF25" s="256" t="str">
        <f t="shared" si="10"/>
        <v/>
      </c>
      <c r="AG25" s="257" t="str">
        <f t="shared" si="11"/>
        <v/>
      </c>
      <c r="AH25" s="258"/>
      <c r="AI25" s="94"/>
    </row>
    <row r="26" spans="1:35" s="96" customFormat="1">
      <c r="A26" s="96">
        <f>список!A23</f>
        <v>22</v>
      </c>
      <c r="B26" s="97" t="str">
        <f>IF(список!B23="","",список!B23)</f>
        <v/>
      </c>
      <c r="C26" s="97">
        <f>IF(список!C23="","",список!C23)</f>
        <v>0</v>
      </c>
      <c r="D26" s="243"/>
      <c r="E26" s="252" t="str">
        <f t="shared" si="1"/>
        <v/>
      </c>
      <c r="F26" s="253" t="str">
        <f t="shared" si="2"/>
        <v/>
      </c>
      <c r="G26" s="193"/>
      <c r="H26" s="193"/>
      <c r="I26" s="237"/>
      <c r="J26" s="252" t="str">
        <f t="shared" si="3"/>
        <v/>
      </c>
      <c r="K26" s="253" t="str">
        <f t="shared" si="4"/>
        <v/>
      </c>
      <c r="L26" s="237"/>
      <c r="M26" s="243"/>
      <c r="N26" s="252" t="str">
        <f t="shared" si="5"/>
        <v/>
      </c>
      <c r="O26" s="253" t="str">
        <f t="shared" si="6"/>
        <v/>
      </c>
      <c r="P26" s="287" t="str">
        <f t="shared" si="0"/>
        <v/>
      </c>
      <c r="Q26" s="257" t="str">
        <f t="shared" si="7"/>
        <v/>
      </c>
      <c r="R26" s="193"/>
      <c r="S26" s="237"/>
      <c r="T26" s="237"/>
      <c r="U26" s="83"/>
      <c r="V26" s="83"/>
      <c r="W26" s="83"/>
      <c r="X26" s="83"/>
      <c r="Y26" s="83"/>
      <c r="Z26" s="228"/>
      <c r="AA26" s="256" t="str">
        <f t="shared" si="8"/>
        <v/>
      </c>
      <c r="AB26" s="257" t="str">
        <f t="shared" si="9"/>
        <v/>
      </c>
      <c r="AC26" s="193"/>
      <c r="AD26" s="237"/>
      <c r="AE26" s="237"/>
      <c r="AF26" s="256" t="str">
        <f t="shared" si="10"/>
        <v/>
      </c>
      <c r="AG26" s="257" t="str">
        <f t="shared" si="11"/>
        <v/>
      </c>
      <c r="AH26" s="258"/>
      <c r="AI26" s="94"/>
    </row>
    <row r="27" spans="1:35" s="96" customFormat="1">
      <c r="A27" s="96">
        <f>список!A24</f>
        <v>23</v>
      </c>
      <c r="B27" s="97" t="str">
        <f>IF(список!B24="","",список!B24)</f>
        <v/>
      </c>
      <c r="C27" s="97">
        <f>IF(список!C24="","",список!C24)</f>
        <v>0</v>
      </c>
      <c r="D27" s="243"/>
      <c r="E27" s="252" t="str">
        <f t="shared" si="1"/>
        <v/>
      </c>
      <c r="F27" s="253" t="str">
        <f t="shared" si="2"/>
        <v/>
      </c>
      <c r="G27" s="193"/>
      <c r="H27" s="193"/>
      <c r="I27" s="237"/>
      <c r="J27" s="252" t="str">
        <f t="shared" si="3"/>
        <v/>
      </c>
      <c r="K27" s="253" t="str">
        <f t="shared" si="4"/>
        <v/>
      </c>
      <c r="L27" s="237"/>
      <c r="M27" s="243"/>
      <c r="N27" s="252" t="str">
        <f t="shared" si="5"/>
        <v/>
      </c>
      <c r="O27" s="253" t="str">
        <f t="shared" si="6"/>
        <v/>
      </c>
      <c r="P27" s="287" t="str">
        <f t="shared" si="0"/>
        <v/>
      </c>
      <c r="Q27" s="257" t="str">
        <f t="shared" si="7"/>
        <v/>
      </c>
      <c r="R27" s="193"/>
      <c r="S27" s="237"/>
      <c r="T27" s="237"/>
      <c r="U27" s="83"/>
      <c r="V27" s="83"/>
      <c r="W27" s="83"/>
      <c r="X27" s="83"/>
      <c r="Y27" s="83"/>
      <c r="Z27" s="228"/>
      <c r="AA27" s="256" t="str">
        <f t="shared" si="8"/>
        <v/>
      </c>
      <c r="AB27" s="257" t="str">
        <f t="shared" si="9"/>
        <v/>
      </c>
      <c r="AC27" s="193"/>
      <c r="AD27" s="237"/>
      <c r="AE27" s="237"/>
      <c r="AF27" s="256" t="str">
        <f t="shared" si="10"/>
        <v/>
      </c>
      <c r="AG27" s="257" t="str">
        <f t="shared" si="11"/>
        <v/>
      </c>
      <c r="AH27" s="258"/>
      <c r="AI27" s="94"/>
    </row>
    <row r="28" spans="1:35" s="96" customFormat="1">
      <c r="A28" s="96">
        <f>список!A25</f>
        <v>24</v>
      </c>
      <c r="B28" s="97" t="str">
        <f>IF(список!B25="","",список!B25)</f>
        <v/>
      </c>
      <c r="C28" s="97">
        <f>IF(список!C25="","",список!C25)</f>
        <v>0</v>
      </c>
      <c r="D28" s="243"/>
      <c r="E28" s="252" t="str">
        <f t="shared" si="1"/>
        <v/>
      </c>
      <c r="F28" s="253" t="str">
        <f t="shared" si="2"/>
        <v/>
      </c>
      <c r="G28" s="193"/>
      <c r="H28" s="193"/>
      <c r="I28" s="237"/>
      <c r="J28" s="252" t="str">
        <f t="shared" si="3"/>
        <v/>
      </c>
      <c r="K28" s="253" t="str">
        <f t="shared" si="4"/>
        <v/>
      </c>
      <c r="L28" s="237"/>
      <c r="M28" s="243"/>
      <c r="N28" s="252" t="str">
        <f t="shared" si="5"/>
        <v/>
      </c>
      <c r="O28" s="253" t="str">
        <f t="shared" si="6"/>
        <v/>
      </c>
      <c r="P28" s="287" t="str">
        <f t="shared" si="0"/>
        <v/>
      </c>
      <c r="Q28" s="257" t="str">
        <f t="shared" si="7"/>
        <v/>
      </c>
      <c r="R28" s="193"/>
      <c r="S28" s="237"/>
      <c r="T28" s="237"/>
      <c r="U28" s="83"/>
      <c r="V28" s="83"/>
      <c r="W28" s="83"/>
      <c r="X28" s="83"/>
      <c r="Y28" s="83"/>
      <c r="Z28" s="228"/>
      <c r="AA28" s="256" t="str">
        <f t="shared" si="8"/>
        <v/>
      </c>
      <c r="AB28" s="257" t="str">
        <f t="shared" si="9"/>
        <v/>
      </c>
      <c r="AC28" s="193"/>
      <c r="AD28" s="237"/>
      <c r="AE28" s="237"/>
      <c r="AF28" s="256" t="str">
        <f t="shared" si="10"/>
        <v/>
      </c>
      <c r="AG28" s="257" t="str">
        <f t="shared" si="11"/>
        <v/>
      </c>
      <c r="AH28" s="258"/>
      <c r="AI28" s="94"/>
    </row>
    <row r="29" spans="1:35" s="96" customFormat="1">
      <c r="A29" s="96">
        <f>список!A26</f>
        <v>25</v>
      </c>
      <c r="B29" s="97" t="str">
        <f>IF(список!B26="","",список!B26)</f>
        <v/>
      </c>
      <c r="C29" s="97">
        <f>IF(список!C26="","",список!C26)</f>
        <v>0</v>
      </c>
      <c r="D29" s="243"/>
      <c r="E29" s="252" t="str">
        <f t="shared" si="1"/>
        <v/>
      </c>
      <c r="F29" s="253" t="str">
        <f t="shared" si="2"/>
        <v/>
      </c>
      <c r="G29" s="193"/>
      <c r="H29" s="193"/>
      <c r="I29" s="237"/>
      <c r="J29" s="252" t="str">
        <f t="shared" si="3"/>
        <v/>
      </c>
      <c r="K29" s="253" t="str">
        <f t="shared" si="4"/>
        <v/>
      </c>
      <c r="L29" s="237"/>
      <c r="M29" s="243"/>
      <c r="N29" s="252" t="str">
        <f t="shared" si="5"/>
        <v/>
      </c>
      <c r="O29" s="253" t="str">
        <f t="shared" si="6"/>
        <v/>
      </c>
      <c r="P29" s="287" t="str">
        <f t="shared" si="0"/>
        <v/>
      </c>
      <c r="Q29" s="257" t="str">
        <f t="shared" si="7"/>
        <v/>
      </c>
      <c r="R29" s="193"/>
      <c r="S29" s="237"/>
      <c r="T29" s="237"/>
      <c r="U29" s="83"/>
      <c r="V29" s="83"/>
      <c r="W29" s="83"/>
      <c r="X29" s="83"/>
      <c r="Y29" s="83"/>
      <c r="Z29" s="228"/>
      <c r="AA29" s="256" t="str">
        <f t="shared" si="8"/>
        <v/>
      </c>
      <c r="AB29" s="257" t="str">
        <f t="shared" si="9"/>
        <v/>
      </c>
      <c r="AC29" s="193"/>
      <c r="AD29" s="237"/>
      <c r="AE29" s="237"/>
      <c r="AF29" s="256" t="str">
        <f t="shared" si="10"/>
        <v/>
      </c>
      <c r="AG29" s="257" t="str">
        <f t="shared" si="11"/>
        <v/>
      </c>
      <c r="AH29" s="258"/>
      <c r="AI29" s="94"/>
    </row>
    <row r="30" spans="1:35" s="96" customFormat="1">
      <c r="A30" s="96">
        <f>список!A27</f>
        <v>26</v>
      </c>
      <c r="B30" s="97" t="str">
        <f>IF(список!B27="","",список!B27)</f>
        <v/>
      </c>
      <c r="C30" s="97">
        <f>IF(список!C27="","",список!C27)</f>
        <v>0</v>
      </c>
      <c r="D30" s="243"/>
      <c r="E30" s="252" t="str">
        <f t="shared" si="1"/>
        <v/>
      </c>
      <c r="F30" s="253" t="str">
        <f t="shared" si="2"/>
        <v/>
      </c>
      <c r="G30" s="193"/>
      <c r="H30" s="193"/>
      <c r="I30" s="237"/>
      <c r="J30" s="252" t="str">
        <f t="shared" si="3"/>
        <v/>
      </c>
      <c r="K30" s="253" t="str">
        <f t="shared" si="4"/>
        <v/>
      </c>
      <c r="L30" s="237"/>
      <c r="M30" s="243"/>
      <c r="N30" s="252" t="str">
        <f t="shared" si="5"/>
        <v/>
      </c>
      <c r="O30" s="253" t="str">
        <f t="shared" si="6"/>
        <v/>
      </c>
      <c r="P30" s="287" t="str">
        <f t="shared" si="0"/>
        <v/>
      </c>
      <c r="Q30" s="257" t="str">
        <f t="shared" si="7"/>
        <v/>
      </c>
      <c r="R30" s="193"/>
      <c r="S30" s="237"/>
      <c r="T30" s="237"/>
      <c r="U30" s="83"/>
      <c r="V30" s="83"/>
      <c r="W30" s="83"/>
      <c r="X30" s="83"/>
      <c r="Y30" s="83"/>
      <c r="Z30" s="228"/>
      <c r="AA30" s="256" t="str">
        <f t="shared" si="8"/>
        <v/>
      </c>
      <c r="AB30" s="257" t="str">
        <f t="shared" si="9"/>
        <v/>
      </c>
      <c r="AC30" s="193"/>
      <c r="AD30" s="237"/>
      <c r="AE30" s="237"/>
      <c r="AF30" s="256" t="str">
        <f t="shared" si="10"/>
        <v/>
      </c>
      <c r="AG30" s="257" t="str">
        <f t="shared" si="11"/>
        <v/>
      </c>
      <c r="AH30" s="258"/>
      <c r="AI30" s="94"/>
    </row>
    <row r="31" spans="1:35" s="96" customFormat="1">
      <c r="A31" s="96">
        <f>список!A28</f>
        <v>27</v>
      </c>
      <c r="B31" s="97" t="str">
        <f>IF(список!B28="","",список!B28)</f>
        <v/>
      </c>
      <c r="C31" s="97">
        <f>IF(список!C28="","",список!C28)</f>
        <v>0</v>
      </c>
      <c r="D31" s="243"/>
      <c r="E31" s="252" t="str">
        <f t="shared" si="1"/>
        <v/>
      </c>
      <c r="F31" s="253" t="str">
        <f t="shared" si="2"/>
        <v/>
      </c>
      <c r="G31" s="193"/>
      <c r="H31" s="193"/>
      <c r="I31" s="237"/>
      <c r="J31" s="252" t="str">
        <f t="shared" si="3"/>
        <v/>
      </c>
      <c r="K31" s="253" t="str">
        <f t="shared" si="4"/>
        <v/>
      </c>
      <c r="L31" s="237"/>
      <c r="M31" s="243"/>
      <c r="N31" s="252" t="str">
        <f t="shared" si="5"/>
        <v/>
      </c>
      <c r="O31" s="253" t="str">
        <f t="shared" si="6"/>
        <v/>
      </c>
      <c r="P31" s="287" t="str">
        <f t="shared" si="0"/>
        <v/>
      </c>
      <c r="Q31" s="257" t="str">
        <f t="shared" si="7"/>
        <v/>
      </c>
      <c r="R31" s="193"/>
      <c r="S31" s="237"/>
      <c r="T31" s="237"/>
      <c r="U31" s="83"/>
      <c r="V31" s="83"/>
      <c r="W31" s="83"/>
      <c r="X31" s="83"/>
      <c r="Y31" s="83"/>
      <c r="Z31" s="228"/>
      <c r="AA31" s="256" t="str">
        <f t="shared" si="8"/>
        <v/>
      </c>
      <c r="AB31" s="257" t="str">
        <f t="shared" si="9"/>
        <v/>
      </c>
      <c r="AC31" s="193"/>
      <c r="AD31" s="237"/>
      <c r="AE31" s="237"/>
      <c r="AF31" s="256" t="str">
        <f t="shared" si="10"/>
        <v/>
      </c>
      <c r="AG31" s="257" t="str">
        <f t="shared" si="11"/>
        <v/>
      </c>
      <c r="AH31" s="258"/>
      <c r="AI31" s="94"/>
    </row>
    <row r="32" spans="1:35" s="96" customFormat="1">
      <c r="A32" s="96">
        <f>список!A29</f>
        <v>28</v>
      </c>
      <c r="B32" s="97" t="str">
        <f>IF(список!B29="","",список!B29)</f>
        <v/>
      </c>
      <c r="C32" s="97">
        <f>IF(список!C29="","",список!C29)</f>
        <v>0</v>
      </c>
      <c r="D32" s="243"/>
      <c r="E32" s="252" t="str">
        <f t="shared" si="1"/>
        <v/>
      </c>
      <c r="F32" s="253" t="str">
        <f t="shared" si="2"/>
        <v/>
      </c>
      <c r="G32" s="193"/>
      <c r="H32" s="193"/>
      <c r="I32" s="237"/>
      <c r="J32" s="252" t="str">
        <f t="shared" si="3"/>
        <v/>
      </c>
      <c r="K32" s="253" t="str">
        <f t="shared" si="4"/>
        <v/>
      </c>
      <c r="L32" s="237"/>
      <c r="M32" s="243"/>
      <c r="N32" s="252" t="str">
        <f t="shared" si="5"/>
        <v/>
      </c>
      <c r="O32" s="253" t="str">
        <f t="shared" si="6"/>
        <v/>
      </c>
      <c r="P32" s="287" t="str">
        <f t="shared" si="0"/>
        <v/>
      </c>
      <c r="Q32" s="257" t="str">
        <f t="shared" si="7"/>
        <v/>
      </c>
      <c r="R32" s="193"/>
      <c r="S32" s="237"/>
      <c r="T32" s="237"/>
      <c r="U32" s="83"/>
      <c r="V32" s="83"/>
      <c r="W32" s="83"/>
      <c r="X32" s="83"/>
      <c r="Y32" s="83"/>
      <c r="Z32" s="228"/>
      <c r="AA32" s="256" t="str">
        <f t="shared" si="8"/>
        <v/>
      </c>
      <c r="AB32" s="257" t="str">
        <f t="shared" si="9"/>
        <v/>
      </c>
      <c r="AC32" s="193"/>
      <c r="AD32" s="237"/>
      <c r="AE32" s="237"/>
      <c r="AF32" s="256" t="str">
        <f t="shared" si="10"/>
        <v/>
      </c>
      <c r="AG32" s="257" t="str">
        <f t="shared" si="11"/>
        <v/>
      </c>
      <c r="AH32" s="258"/>
      <c r="AI32" s="94"/>
    </row>
    <row r="33" spans="1:35" s="96" customFormat="1">
      <c r="A33" s="96">
        <f>список!A30</f>
        <v>29</v>
      </c>
      <c r="B33" s="97" t="str">
        <f>IF(список!B30="","",список!B30)</f>
        <v/>
      </c>
      <c r="C33" s="97">
        <f>IF(список!C30="","",список!C30)</f>
        <v>0</v>
      </c>
      <c r="D33" s="243"/>
      <c r="E33" s="252" t="str">
        <f t="shared" si="1"/>
        <v/>
      </c>
      <c r="F33" s="253" t="str">
        <f t="shared" si="2"/>
        <v/>
      </c>
      <c r="G33" s="193"/>
      <c r="H33" s="193"/>
      <c r="I33" s="237"/>
      <c r="J33" s="252" t="str">
        <f t="shared" si="3"/>
        <v/>
      </c>
      <c r="K33" s="253" t="str">
        <f t="shared" si="4"/>
        <v/>
      </c>
      <c r="L33" s="237"/>
      <c r="M33" s="243"/>
      <c r="N33" s="252" t="str">
        <f t="shared" si="5"/>
        <v/>
      </c>
      <c r="O33" s="253" t="str">
        <f t="shared" si="6"/>
        <v/>
      </c>
      <c r="P33" s="287" t="str">
        <f t="shared" si="0"/>
        <v/>
      </c>
      <c r="Q33" s="257" t="str">
        <f t="shared" si="7"/>
        <v/>
      </c>
      <c r="R33" s="193"/>
      <c r="S33" s="237"/>
      <c r="T33" s="237"/>
      <c r="U33" s="83"/>
      <c r="V33" s="83"/>
      <c r="W33" s="83"/>
      <c r="X33" s="83"/>
      <c r="Y33" s="83"/>
      <c r="Z33" s="228"/>
      <c r="AA33" s="256" t="str">
        <f t="shared" si="8"/>
        <v/>
      </c>
      <c r="AB33" s="257" t="str">
        <f t="shared" si="9"/>
        <v/>
      </c>
      <c r="AC33" s="193"/>
      <c r="AD33" s="237"/>
      <c r="AE33" s="237"/>
      <c r="AF33" s="256" t="str">
        <f t="shared" si="10"/>
        <v/>
      </c>
      <c r="AG33" s="257" t="str">
        <f t="shared" si="11"/>
        <v/>
      </c>
      <c r="AH33" s="258"/>
      <c r="AI33" s="94"/>
    </row>
    <row r="34" spans="1:35" s="96" customFormat="1">
      <c r="A34" s="96">
        <f>список!A31</f>
        <v>30</v>
      </c>
      <c r="B34" s="97" t="str">
        <f>IF(список!B31="","",список!B31)</f>
        <v/>
      </c>
      <c r="C34" s="97">
        <f>IF(список!C31="","",список!C31)</f>
        <v>0</v>
      </c>
      <c r="D34" s="243"/>
      <c r="E34" s="252" t="str">
        <f t="shared" si="1"/>
        <v/>
      </c>
      <c r="F34" s="253" t="str">
        <f t="shared" si="2"/>
        <v/>
      </c>
      <c r="G34" s="193"/>
      <c r="H34" s="193"/>
      <c r="I34" s="237"/>
      <c r="J34" s="252" t="str">
        <f t="shared" si="3"/>
        <v/>
      </c>
      <c r="K34" s="253" t="str">
        <f t="shared" si="4"/>
        <v/>
      </c>
      <c r="L34" s="237"/>
      <c r="M34" s="243"/>
      <c r="N34" s="252" t="str">
        <f t="shared" si="5"/>
        <v/>
      </c>
      <c r="O34" s="253" t="str">
        <f t="shared" si="6"/>
        <v/>
      </c>
      <c r="P34" s="287" t="str">
        <f t="shared" si="0"/>
        <v/>
      </c>
      <c r="Q34" s="257" t="str">
        <f t="shared" si="7"/>
        <v/>
      </c>
      <c r="R34" s="193"/>
      <c r="S34" s="237"/>
      <c r="T34" s="237"/>
      <c r="U34" s="83"/>
      <c r="V34" s="83"/>
      <c r="W34" s="83"/>
      <c r="X34" s="83"/>
      <c r="Y34" s="83"/>
      <c r="Z34" s="228"/>
      <c r="AA34" s="256" t="str">
        <f t="shared" si="8"/>
        <v/>
      </c>
      <c r="AB34" s="257" t="str">
        <f t="shared" si="9"/>
        <v/>
      </c>
      <c r="AC34" s="193"/>
      <c r="AD34" s="237"/>
      <c r="AE34" s="237"/>
      <c r="AF34" s="256" t="str">
        <f t="shared" si="10"/>
        <v/>
      </c>
      <c r="AG34" s="257" t="str">
        <f t="shared" si="11"/>
        <v/>
      </c>
      <c r="AH34" s="258"/>
      <c r="AI34" s="94"/>
    </row>
    <row r="35" spans="1:35" s="96" customFormat="1">
      <c r="A35" s="96">
        <f>список!A32</f>
        <v>31</v>
      </c>
      <c r="B35" s="97" t="str">
        <f>IF(список!B32="","",список!B32)</f>
        <v/>
      </c>
      <c r="C35" s="97">
        <f>IF(список!C32="","",список!C32)</f>
        <v>0</v>
      </c>
      <c r="D35" s="243"/>
      <c r="E35" s="252" t="str">
        <f t="shared" si="1"/>
        <v/>
      </c>
      <c r="F35" s="253" t="str">
        <f t="shared" si="2"/>
        <v/>
      </c>
      <c r="G35" s="193"/>
      <c r="H35" s="193"/>
      <c r="I35" s="237"/>
      <c r="J35" s="252" t="str">
        <f t="shared" si="3"/>
        <v/>
      </c>
      <c r="K35" s="253" t="str">
        <f t="shared" si="4"/>
        <v/>
      </c>
      <c r="L35" s="193"/>
      <c r="M35" s="237"/>
      <c r="N35" s="252" t="str">
        <f t="shared" si="5"/>
        <v/>
      </c>
      <c r="O35" s="253" t="str">
        <f t="shared" si="6"/>
        <v/>
      </c>
      <c r="P35" s="287" t="str">
        <f t="shared" si="0"/>
        <v/>
      </c>
      <c r="Q35" s="257" t="str">
        <f t="shared" si="7"/>
        <v/>
      </c>
      <c r="R35" s="193"/>
      <c r="S35" s="237"/>
      <c r="T35" s="237"/>
      <c r="U35" s="83"/>
      <c r="V35" s="83"/>
      <c r="W35" s="83"/>
      <c r="X35" s="83"/>
      <c r="Y35" s="83"/>
      <c r="Z35" s="228"/>
      <c r="AA35" s="256" t="str">
        <f t="shared" si="8"/>
        <v/>
      </c>
      <c r="AB35" s="257" t="str">
        <f t="shared" si="9"/>
        <v/>
      </c>
      <c r="AC35" s="193"/>
      <c r="AD35" s="237"/>
      <c r="AE35" s="237"/>
      <c r="AF35" s="256" t="str">
        <f t="shared" si="10"/>
        <v/>
      </c>
      <c r="AG35" s="257" t="str">
        <f t="shared" si="11"/>
        <v/>
      </c>
      <c r="AH35" s="258"/>
      <c r="AI35" s="94"/>
    </row>
    <row r="36" spans="1:35" s="96" customFormat="1">
      <c r="A36" s="96">
        <f>список!A33</f>
        <v>32</v>
      </c>
      <c r="B36" s="97" t="str">
        <f>IF(список!B33="","",список!B33)</f>
        <v/>
      </c>
      <c r="C36" s="97">
        <f>IF(список!C33="","",список!C33)</f>
        <v>0</v>
      </c>
      <c r="D36" s="243"/>
      <c r="E36" s="252" t="str">
        <f t="shared" si="1"/>
        <v/>
      </c>
      <c r="F36" s="253" t="str">
        <f t="shared" si="2"/>
        <v/>
      </c>
      <c r="G36" s="193"/>
      <c r="H36" s="193"/>
      <c r="I36" s="237"/>
      <c r="J36" s="252" t="str">
        <f t="shared" si="3"/>
        <v/>
      </c>
      <c r="K36" s="253" t="str">
        <f t="shared" si="4"/>
        <v/>
      </c>
      <c r="L36" s="193"/>
      <c r="M36" s="237"/>
      <c r="N36" s="252" t="str">
        <f t="shared" si="5"/>
        <v/>
      </c>
      <c r="O36" s="253" t="str">
        <f t="shared" si="6"/>
        <v/>
      </c>
      <c r="P36" s="287" t="str">
        <f t="shared" si="0"/>
        <v/>
      </c>
      <c r="Q36" s="257" t="str">
        <f t="shared" si="7"/>
        <v/>
      </c>
      <c r="R36" s="193"/>
      <c r="S36" s="237"/>
      <c r="T36" s="237"/>
      <c r="U36" s="83"/>
      <c r="V36" s="83"/>
      <c r="W36" s="83"/>
      <c r="X36" s="83"/>
      <c r="Y36" s="83"/>
      <c r="Z36" s="228"/>
      <c r="AA36" s="256" t="str">
        <f t="shared" si="8"/>
        <v/>
      </c>
      <c r="AB36" s="257" t="str">
        <f t="shared" si="9"/>
        <v/>
      </c>
      <c r="AC36" s="193"/>
      <c r="AD36" s="237"/>
      <c r="AE36" s="237"/>
      <c r="AF36" s="256" t="str">
        <f t="shared" si="10"/>
        <v/>
      </c>
      <c r="AG36" s="257" t="str">
        <f t="shared" si="11"/>
        <v/>
      </c>
      <c r="AH36" s="258"/>
      <c r="AI36" s="94"/>
    </row>
    <row r="37" spans="1:35" s="96" customFormat="1">
      <c r="A37" s="96">
        <f>список!A34</f>
        <v>33</v>
      </c>
      <c r="B37" s="97" t="str">
        <f>IF(список!B34="","",список!B34)</f>
        <v/>
      </c>
      <c r="C37" s="97">
        <f>IF(список!C34="","",список!C34)</f>
        <v>0</v>
      </c>
      <c r="D37" s="228"/>
      <c r="E37" s="252" t="str">
        <f t="shared" si="1"/>
        <v/>
      </c>
      <c r="F37" s="253" t="str">
        <f t="shared" si="2"/>
        <v/>
      </c>
      <c r="G37" s="230"/>
      <c r="H37" s="83"/>
      <c r="I37" s="228"/>
      <c r="J37" s="252" t="str">
        <f t="shared" si="3"/>
        <v/>
      </c>
      <c r="K37" s="253" t="str">
        <f t="shared" si="4"/>
        <v/>
      </c>
      <c r="L37" s="193"/>
      <c r="M37" s="237"/>
      <c r="N37" s="252" t="str">
        <f t="shared" si="5"/>
        <v/>
      </c>
      <c r="O37" s="253" t="str">
        <f t="shared" si="6"/>
        <v/>
      </c>
      <c r="P37" s="287" t="str">
        <f t="shared" si="0"/>
        <v/>
      </c>
      <c r="Q37" s="257" t="str">
        <f t="shared" si="7"/>
        <v/>
      </c>
      <c r="R37" s="193"/>
      <c r="S37" s="237"/>
      <c r="T37" s="83"/>
      <c r="U37" s="83"/>
      <c r="V37" s="83"/>
      <c r="W37" s="83"/>
      <c r="X37" s="83"/>
      <c r="Y37" s="83"/>
      <c r="Z37" s="228"/>
      <c r="AA37" s="256" t="str">
        <f t="shared" si="8"/>
        <v/>
      </c>
      <c r="AB37" s="257" t="str">
        <f t="shared" si="9"/>
        <v/>
      </c>
      <c r="AC37" s="193"/>
      <c r="AD37" s="237"/>
      <c r="AE37" s="237"/>
      <c r="AF37" s="256" t="str">
        <f t="shared" si="10"/>
        <v/>
      </c>
      <c r="AG37" s="257" t="str">
        <f t="shared" si="11"/>
        <v/>
      </c>
      <c r="AH37" s="258"/>
      <c r="AI37" s="94"/>
    </row>
    <row r="38" spans="1:35">
      <c r="A38" s="96">
        <f>список!A35</f>
        <v>34</v>
      </c>
      <c r="B38" s="97" t="str">
        <f>IF(список!B35="","",список!B35)</f>
        <v/>
      </c>
      <c r="C38" s="97">
        <f>IF(список!C35="","",список!C35)</f>
        <v>0</v>
      </c>
      <c r="D38" s="229"/>
      <c r="E38" s="252" t="str">
        <f t="shared" si="1"/>
        <v/>
      </c>
      <c r="F38" s="253" t="str">
        <f t="shared" si="2"/>
        <v/>
      </c>
      <c r="G38" s="231"/>
      <c r="H38" s="84"/>
      <c r="I38" s="229"/>
      <c r="J38" s="252" t="str">
        <f t="shared" si="3"/>
        <v/>
      </c>
      <c r="K38" s="253" t="str">
        <f t="shared" si="4"/>
        <v/>
      </c>
      <c r="L38" s="231"/>
      <c r="M38" s="229"/>
      <c r="N38" s="252" t="str">
        <f t="shared" si="5"/>
        <v/>
      </c>
      <c r="O38" s="253" t="str">
        <f t="shared" si="6"/>
        <v/>
      </c>
      <c r="P38" s="287" t="str">
        <f t="shared" si="0"/>
        <v/>
      </c>
      <c r="Q38" s="257" t="str">
        <f t="shared" si="7"/>
        <v/>
      </c>
      <c r="R38" s="231"/>
      <c r="S38" s="84"/>
      <c r="T38" s="84"/>
      <c r="U38" s="84"/>
      <c r="V38" s="84"/>
      <c r="W38" s="84"/>
      <c r="X38" s="84"/>
      <c r="Y38" s="84"/>
      <c r="Z38" s="229"/>
      <c r="AA38" s="256" t="str">
        <f t="shared" si="8"/>
        <v/>
      </c>
      <c r="AB38" s="257" t="str">
        <f t="shared" si="9"/>
        <v/>
      </c>
      <c r="AC38" s="193"/>
      <c r="AD38" s="193"/>
      <c r="AE38" s="237"/>
      <c r="AF38" s="256" t="str">
        <f t="shared" si="10"/>
        <v/>
      </c>
      <c r="AG38" s="257" t="str">
        <f t="shared" si="11"/>
        <v/>
      </c>
      <c r="AH38" s="116"/>
    </row>
    <row r="39" spans="1:35" ht="15.75" thickBot="1">
      <c r="A39" s="96">
        <f>список!A36</f>
        <v>35</v>
      </c>
      <c r="B39" s="97" t="str">
        <f>IF(список!B36="","",список!B36)</f>
        <v/>
      </c>
      <c r="C39" s="97">
        <f>IF(список!C36="","",список!C36)</f>
        <v>0</v>
      </c>
      <c r="D39" s="229"/>
      <c r="E39" s="291" t="str">
        <f t="shared" si="1"/>
        <v/>
      </c>
      <c r="F39" s="290" t="str">
        <f t="shared" si="2"/>
        <v/>
      </c>
      <c r="G39" s="231"/>
      <c r="H39" s="84"/>
      <c r="I39" s="229"/>
      <c r="J39" s="291" t="str">
        <f t="shared" si="3"/>
        <v/>
      </c>
      <c r="K39" s="290" t="str">
        <f t="shared" si="4"/>
        <v/>
      </c>
      <c r="L39" s="231"/>
      <c r="M39" s="229"/>
      <c r="N39" s="289" t="str">
        <f t="shared" si="5"/>
        <v/>
      </c>
      <c r="O39" s="290" t="str">
        <f t="shared" si="6"/>
        <v/>
      </c>
      <c r="P39" s="288" t="str">
        <f t="shared" si="0"/>
        <v/>
      </c>
      <c r="Q39" s="284" t="str">
        <f t="shared" si="7"/>
        <v/>
      </c>
      <c r="R39" s="231"/>
      <c r="S39" s="84"/>
      <c r="T39" s="84"/>
      <c r="U39" s="84"/>
      <c r="V39" s="84"/>
      <c r="W39" s="84"/>
      <c r="X39" s="84"/>
      <c r="Y39" s="84"/>
      <c r="Z39" s="229"/>
      <c r="AA39" s="285" t="str">
        <f t="shared" si="8"/>
        <v/>
      </c>
      <c r="AB39" s="284" t="str">
        <f t="shared" si="9"/>
        <v/>
      </c>
      <c r="AC39" s="231"/>
      <c r="AD39" s="84"/>
      <c r="AE39" s="229"/>
      <c r="AF39" s="285" t="str">
        <f t="shared" si="10"/>
        <v/>
      </c>
      <c r="AG39" s="284" t="str">
        <f t="shared" si="11"/>
        <v/>
      </c>
      <c r="AH39" s="116"/>
    </row>
    <row r="40" spans="1:35">
      <c r="E40" s="85"/>
      <c r="F40" s="85"/>
      <c r="J40" s="85"/>
      <c r="K40" s="85"/>
      <c r="N40" s="85"/>
      <c r="O40" s="85"/>
      <c r="P40" s="85"/>
      <c r="Q40" s="85"/>
      <c r="AA40" s="85"/>
      <c r="AB40" s="85"/>
      <c r="AF40" s="85"/>
      <c r="AG40" s="85"/>
    </row>
  </sheetData>
  <sheetProtection password="CC6F" sheet="1" objects="1" scenarios="1" selectLockedCells="1"/>
  <mergeCells count="30">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9"/>
  <sheetViews>
    <sheetView topLeftCell="A4" zoomScale="70" zoomScaleNormal="70" workbookViewId="0">
      <selection activeCell="D4" sqref="D4:Q32"/>
    </sheetView>
  </sheetViews>
  <sheetFormatPr defaultColWidth="9.140625" defaultRowHeight="15"/>
  <cols>
    <col min="1" max="1" width="9.140625" style="82"/>
    <col min="2" max="2" width="22.5703125" style="82" customWidth="1"/>
    <col min="3" max="10" width="9.140625" style="82"/>
    <col min="11" max="11" width="11" style="82" bestFit="1" customWidth="1"/>
    <col min="12" max="16384" width="9.140625" style="82"/>
  </cols>
  <sheetData>
    <row r="1" spans="1:27">
      <c r="A1" s="350" t="s">
        <v>138</v>
      </c>
      <c r="B1" s="350"/>
      <c r="C1" s="350"/>
      <c r="D1" s="350"/>
      <c r="E1" s="350"/>
      <c r="F1" s="350"/>
      <c r="G1" s="350"/>
      <c r="H1" s="350"/>
      <c r="I1" s="350"/>
      <c r="J1" s="350"/>
      <c r="K1" s="350"/>
      <c r="L1" s="350"/>
      <c r="M1" s="350"/>
      <c r="N1" s="350"/>
      <c r="O1" s="350"/>
      <c r="P1" s="350"/>
      <c r="Q1" s="350"/>
      <c r="R1" s="350"/>
      <c r="S1" s="350"/>
      <c r="T1" s="350"/>
      <c r="U1" s="350"/>
      <c r="V1" s="350"/>
      <c r="W1" s="350"/>
      <c r="X1" s="350"/>
      <c r="Y1" s="350"/>
    </row>
    <row r="2" spans="1:27" ht="39" customHeight="1">
      <c r="A2" s="329" t="str">
        <f>список!A1</f>
        <v>№</v>
      </c>
      <c r="B2" s="359" t="str">
        <f>список!B1</f>
        <v>Фамилия, имя воспитанника</v>
      </c>
      <c r="C2" s="362" t="str">
        <f>список!C1</f>
        <v xml:space="preserve">дата </v>
      </c>
      <c r="D2" s="355" t="s">
        <v>150</v>
      </c>
      <c r="E2" s="355"/>
      <c r="F2" s="355"/>
      <c r="G2" s="355"/>
      <c r="H2" s="355"/>
      <c r="I2" s="355"/>
      <c r="J2" s="355"/>
      <c r="K2" s="355"/>
      <c r="L2" s="355"/>
      <c r="M2" s="355"/>
      <c r="N2" s="355"/>
      <c r="O2" s="355"/>
      <c r="P2" s="355"/>
      <c r="Q2" s="355"/>
      <c r="R2" s="355"/>
      <c r="S2" s="355"/>
      <c r="T2" s="356" t="s">
        <v>139</v>
      </c>
      <c r="U2" s="357"/>
      <c r="V2" s="357"/>
      <c r="W2" s="357"/>
      <c r="X2" s="357"/>
      <c r="Y2" s="358"/>
      <c r="Z2" s="319"/>
      <c r="AA2" s="319"/>
    </row>
    <row r="3" spans="1:27" ht="280.5" customHeight="1" thickBot="1">
      <c r="A3" s="331"/>
      <c r="B3" s="360"/>
      <c r="C3" s="363"/>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0" t="s">
        <v>0</v>
      </c>
      <c r="S3" s="320"/>
      <c r="T3" s="131" t="s">
        <v>273</v>
      </c>
      <c r="U3" s="131" t="s">
        <v>274</v>
      </c>
      <c r="V3" s="131" t="s">
        <v>275</v>
      </c>
      <c r="W3" s="131" t="s">
        <v>276</v>
      </c>
      <c r="X3" s="320" t="s">
        <v>0</v>
      </c>
      <c r="Y3" s="320"/>
      <c r="Z3" s="410"/>
      <c r="AA3" s="410"/>
    </row>
    <row r="4" spans="1:27" ht="15.75">
      <c r="A4" s="82">
        <f>список!A2</f>
        <v>1</v>
      </c>
      <c r="B4" s="91" t="str">
        <f>IF(список!B2="","",список!B2)</f>
        <v/>
      </c>
      <c r="C4" s="91" t="str">
        <f>IF(список!C2="","",список!C2)</f>
        <v/>
      </c>
      <c r="D4" s="83"/>
      <c r="E4" s="83"/>
      <c r="F4" s="83"/>
      <c r="G4" s="83"/>
      <c r="H4" s="83"/>
      <c r="I4" s="83"/>
      <c r="J4" s="83"/>
      <c r="K4" s="83"/>
      <c r="L4" s="83"/>
      <c r="M4" s="194"/>
      <c r="N4" s="246"/>
      <c r="O4" s="194"/>
      <c r="P4" s="194"/>
      <c r="Q4" s="246"/>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49"/>
      <c r="AA4" s="92"/>
    </row>
    <row r="5" spans="1:27" ht="15.75">
      <c r="A5" s="82">
        <f>список!A3</f>
        <v>2</v>
      </c>
      <c r="B5" s="91" t="str">
        <f>IF(список!B3="","",список!B3)</f>
        <v/>
      </c>
      <c r="C5" s="91">
        <f>IF(список!C3="","",список!C3)</f>
        <v>0</v>
      </c>
      <c r="D5" s="83"/>
      <c r="E5" s="83"/>
      <c r="F5" s="83"/>
      <c r="G5" s="83"/>
      <c r="H5" s="83"/>
      <c r="I5" s="83"/>
      <c r="J5" s="83"/>
      <c r="K5" s="83"/>
      <c r="L5" s="83"/>
      <c r="M5" s="193"/>
      <c r="N5" s="237"/>
      <c r="O5" s="193"/>
      <c r="P5" s="193"/>
      <c r="Q5" s="237"/>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49"/>
      <c r="AA5" s="92"/>
    </row>
    <row r="6" spans="1:27" ht="15.75">
      <c r="A6" s="82">
        <f>список!A4</f>
        <v>3</v>
      </c>
      <c r="B6" s="91" t="str">
        <f>IF(список!B4="","",список!B4)</f>
        <v/>
      </c>
      <c r="C6" s="91">
        <f>IF(список!C4="","",список!C4)</f>
        <v>0</v>
      </c>
      <c r="D6" s="83"/>
      <c r="E6" s="83"/>
      <c r="F6" s="83"/>
      <c r="G6" s="83"/>
      <c r="H6" s="83"/>
      <c r="I6" s="83"/>
      <c r="J6" s="83"/>
      <c r="K6" s="83"/>
      <c r="L6" s="83"/>
      <c r="M6" s="193"/>
      <c r="N6" s="237"/>
      <c r="O6" s="193"/>
      <c r="P6" s="193"/>
      <c r="Q6" s="237"/>
      <c r="R6" s="244" t="str">
        <f t="shared" si="0"/>
        <v/>
      </c>
      <c r="S6" s="245" t="str">
        <f t="shared" si="1"/>
        <v/>
      </c>
      <c r="T6" s="193"/>
      <c r="U6" s="193"/>
      <c r="V6" s="193"/>
      <c r="W6" s="237"/>
      <c r="X6" s="244" t="str">
        <f t="shared" si="2"/>
        <v/>
      </c>
      <c r="Y6" s="245" t="str">
        <f t="shared" si="3"/>
        <v/>
      </c>
      <c r="Z6" s="249"/>
      <c r="AA6" s="92"/>
    </row>
    <row r="7" spans="1:27" ht="15.75">
      <c r="A7" s="82">
        <f>список!A5</f>
        <v>4</v>
      </c>
      <c r="B7" s="91" t="str">
        <f>IF(список!B5="","",список!B5)</f>
        <v/>
      </c>
      <c r="C7" s="91">
        <f>IF(список!C5="","",список!C5)</f>
        <v>0</v>
      </c>
      <c r="D7" s="83"/>
      <c r="E7" s="83"/>
      <c r="F7" s="83"/>
      <c r="G7" s="83"/>
      <c r="H7" s="83"/>
      <c r="I7" s="83"/>
      <c r="J7" s="83"/>
      <c r="K7" s="83"/>
      <c r="L7" s="83"/>
      <c r="M7" s="193"/>
      <c r="N7" s="237"/>
      <c r="O7" s="193"/>
      <c r="P7" s="193"/>
      <c r="Q7" s="237"/>
      <c r="R7" s="244" t="str">
        <f t="shared" si="0"/>
        <v/>
      </c>
      <c r="S7" s="245" t="str">
        <f t="shared" si="1"/>
        <v/>
      </c>
      <c r="T7" s="193"/>
      <c r="U7" s="193"/>
      <c r="V7" s="193"/>
      <c r="W7" s="237"/>
      <c r="X7" s="244" t="str">
        <f t="shared" si="2"/>
        <v/>
      </c>
      <c r="Y7" s="245" t="str">
        <f t="shared" si="3"/>
        <v/>
      </c>
      <c r="Z7" s="249"/>
      <c r="AA7" s="92"/>
    </row>
    <row r="8" spans="1:27" ht="15.75">
      <c r="A8" s="82">
        <f>список!A6</f>
        <v>5</v>
      </c>
      <c r="B8" s="91" t="str">
        <f>IF(список!B6="","",список!B6)</f>
        <v/>
      </c>
      <c r="C8" s="91">
        <f>IF(список!C6="","",список!C6)</f>
        <v>0</v>
      </c>
      <c r="D8" s="83"/>
      <c r="E8" s="83"/>
      <c r="F8" s="83"/>
      <c r="G8" s="83"/>
      <c r="H8" s="83"/>
      <c r="I8" s="83"/>
      <c r="J8" s="83"/>
      <c r="K8" s="83"/>
      <c r="L8" s="83"/>
      <c r="M8" s="193"/>
      <c r="N8" s="237"/>
      <c r="O8" s="193"/>
      <c r="P8" s="193"/>
      <c r="Q8" s="237"/>
      <c r="R8" s="244" t="str">
        <f t="shared" si="0"/>
        <v/>
      </c>
      <c r="S8" s="245" t="str">
        <f t="shared" si="1"/>
        <v/>
      </c>
      <c r="T8" s="193"/>
      <c r="U8" s="193"/>
      <c r="V8" s="193"/>
      <c r="W8" s="237"/>
      <c r="X8" s="244" t="str">
        <f t="shared" si="2"/>
        <v/>
      </c>
      <c r="Y8" s="245" t="str">
        <f t="shared" si="3"/>
        <v/>
      </c>
      <c r="Z8" s="249"/>
      <c r="AA8" s="92"/>
    </row>
    <row r="9" spans="1:27" ht="15.75">
      <c r="A9" s="82">
        <f>список!A7</f>
        <v>6</v>
      </c>
      <c r="B9" s="91" t="str">
        <f>IF(список!B7="","",список!B7)</f>
        <v/>
      </c>
      <c r="C9" s="91">
        <f>IF(список!C7="","",список!C7)</f>
        <v>0</v>
      </c>
      <c r="D9" s="83"/>
      <c r="E9" s="83"/>
      <c r="F9" s="83"/>
      <c r="G9" s="83"/>
      <c r="H9" s="83"/>
      <c r="I9" s="83"/>
      <c r="J9" s="83"/>
      <c r="K9" s="83"/>
      <c r="L9" s="83"/>
      <c r="M9" s="193"/>
      <c r="N9" s="237"/>
      <c r="O9" s="193"/>
      <c r="P9" s="193"/>
      <c r="Q9" s="237"/>
      <c r="R9" s="244" t="str">
        <f t="shared" si="0"/>
        <v/>
      </c>
      <c r="S9" s="245" t="str">
        <f t="shared" si="1"/>
        <v/>
      </c>
      <c r="T9" s="193"/>
      <c r="U9" s="193"/>
      <c r="V9" s="193"/>
      <c r="W9" s="237"/>
      <c r="X9" s="244" t="str">
        <f t="shared" si="2"/>
        <v/>
      </c>
      <c r="Y9" s="245" t="str">
        <f t="shared" si="3"/>
        <v/>
      </c>
      <c r="Z9" s="249"/>
      <c r="AA9" s="92"/>
    </row>
    <row r="10" spans="1:27" ht="15.75">
      <c r="A10" s="82">
        <f>список!A8</f>
        <v>7</v>
      </c>
      <c r="B10" s="91" t="str">
        <f>IF(список!B8="","",список!B8)</f>
        <v/>
      </c>
      <c r="C10" s="91">
        <f>IF(список!C8="","",список!C8)</f>
        <v>0</v>
      </c>
      <c r="D10" s="83"/>
      <c r="E10" s="83"/>
      <c r="F10" s="83"/>
      <c r="G10" s="83"/>
      <c r="H10" s="83"/>
      <c r="I10" s="83"/>
      <c r="J10" s="83"/>
      <c r="K10" s="83"/>
      <c r="L10" s="83"/>
      <c r="M10" s="193"/>
      <c r="N10" s="237"/>
      <c r="O10" s="193"/>
      <c r="P10" s="193"/>
      <c r="Q10" s="237"/>
      <c r="R10" s="244" t="str">
        <f t="shared" si="0"/>
        <v/>
      </c>
      <c r="S10" s="245" t="str">
        <f t="shared" si="1"/>
        <v/>
      </c>
      <c r="T10" s="193"/>
      <c r="U10" s="193"/>
      <c r="V10" s="193"/>
      <c r="W10" s="237"/>
      <c r="X10" s="244" t="str">
        <f t="shared" si="2"/>
        <v/>
      </c>
      <c r="Y10" s="245" t="str">
        <f t="shared" si="3"/>
        <v/>
      </c>
      <c r="Z10" s="249"/>
      <c r="AA10" s="92"/>
    </row>
    <row r="11" spans="1:27" ht="15.75">
      <c r="A11" s="82">
        <f>список!A9</f>
        <v>8</v>
      </c>
      <c r="B11" s="91" t="str">
        <f>IF(список!B9="","",список!B9)</f>
        <v/>
      </c>
      <c r="C11" s="91">
        <f>IF(список!C9="","",список!C9)</f>
        <v>0</v>
      </c>
      <c r="D11" s="83"/>
      <c r="E11" s="83"/>
      <c r="F11" s="83"/>
      <c r="G11" s="83"/>
      <c r="H11" s="83"/>
      <c r="I11" s="83"/>
      <c r="J11" s="83"/>
      <c r="K11" s="83"/>
      <c r="L11" s="83"/>
      <c r="M11" s="193"/>
      <c r="N11" s="237"/>
      <c r="O11" s="193"/>
      <c r="P11" s="193"/>
      <c r="Q11" s="237"/>
      <c r="R11" s="244" t="str">
        <f t="shared" si="0"/>
        <v/>
      </c>
      <c r="S11" s="245" t="str">
        <f t="shared" si="1"/>
        <v/>
      </c>
      <c r="T11" s="193"/>
      <c r="U11" s="193"/>
      <c r="V11" s="193"/>
      <c r="W11" s="237"/>
      <c r="X11" s="244" t="str">
        <f t="shared" si="2"/>
        <v/>
      </c>
      <c r="Y11" s="245" t="str">
        <f t="shared" si="3"/>
        <v/>
      </c>
      <c r="Z11" s="249"/>
      <c r="AA11" s="92"/>
    </row>
    <row r="12" spans="1:27" ht="15.75">
      <c r="A12" s="82">
        <f>список!A10</f>
        <v>9</v>
      </c>
      <c r="B12" s="91" t="str">
        <f>IF(список!B10="","",список!B10)</f>
        <v/>
      </c>
      <c r="C12" s="91">
        <f>IF(список!C10="","",список!C10)</f>
        <v>0</v>
      </c>
      <c r="D12" s="83"/>
      <c r="E12" s="83"/>
      <c r="F12" s="83"/>
      <c r="G12" s="83"/>
      <c r="H12" s="83"/>
      <c r="I12" s="83"/>
      <c r="J12" s="83"/>
      <c r="K12" s="83"/>
      <c r="L12" s="83"/>
      <c r="M12" s="193"/>
      <c r="N12" s="237"/>
      <c r="O12" s="193"/>
      <c r="P12" s="193"/>
      <c r="Q12" s="237"/>
      <c r="R12" s="244" t="str">
        <f t="shared" si="0"/>
        <v/>
      </c>
      <c r="S12" s="245" t="str">
        <f t="shared" si="1"/>
        <v/>
      </c>
      <c r="T12" s="193"/>
      <c r="U12" s="193"/>
      <c r="V12" s="193"/>
      <c r="W12" s="237"/>
      <c r="X12" s="244" t="str">
        <f t="shared" si="2"/>
        <v/>
      </c>
      <c r="Y12" s="245" t="str">
        <f t="shared" si="3"/>
        <v/>
      </c>
      <c r="Z12" s="249"/>
      <c r="AA12" s="92"/>
    </row>
    <row r="13" spans="1:27" ht="15.75">
      <c r="A13" s="82">
        <f>список!A11</f>
        <v>10</v>
      </c>
      <c r="B13" s="91" t="str">
        <f>IF(список!B11="","",список!B11)</f>
        <v/>
      </c>
      <c r="C13" s="91">
        <f>IF(список!C11="","",список!C11)</f>
        <v>0</v>
      </c>
      <c r="D13" s="83"/>
      <c r="E13" s="83"/>
      <c r="F13" s="83"/>
      <c r="G13" s="83"/>
      <c r="H13" s="83"/>
      <c r="I13" s="83"/>
      <c r="J13" s="83"/>
      <c r="K13" s="83"/>
      <c r="L13" s="83"/>
      <c r="M13" s="193"/>
      <c r="N13" s="237"/>
      <c r="O13" s="193"/>
      <c r="P13" s="193"/>
      <c r="Q13" s="237"/>
      <c r="R13" s="244" t="str">
        <f t="shared" si="0"/>
        <v/>
      </c>
      <c r="S13" s="245" t="str">
        <f t="shared" si="1"/>
        <v/>
      </c>
      <c r="T13" s="193"/>
      <c r="U13" s="193"/>
      <c r="V13" s="193"/>
      <c r="W13" s="237"/>
      <c r="X13" s="244" t="str">
        <f t="shared" si="2"/>
        <v/>
      </c>
      <c r="Y13" s="245" t="str">
        <f t="shared" si="3"/>
        <v/>
      </c>
      <c r="Z13" s="249"/>
      <c r="AA13" s="92"/>
    </row>
    <row r="14" spans="1:27" ht="15.75">
      <c r="A14" s="82">
        <f>список!A12</f>
        <v>11</v>
      </c>
      <c r="B14" s="91" t="str">
        <f>IF(список!B12="","",список!B12)</f>
        <v/>
      </c>
      <c r="C14" s="91">
        <f>IF(список!C12="","",список!C12)</f>
        <v>0</v>
      </c>
      <c r="D14" s="83"/>
      <c r="E14" s="83"/>
      <c r="F14" s="83"/>
      <c r="G14" s="83"/>
      <c r="H14" s="83"/>
      <c r="I14" s="83"/>
      <c r="J14" s="83"/>
      <c r="K14" s="83"/>
      <c r="L14" s="83"/>
      <c r="M14" s="193"/>
      <c r="N14" s="237"/>
      <c r="O14" s="193"/>
      <c r="P14" s="193"/>
      <c r="Q14" s="237"/>
      <c r="R14" s="244" t="str">
        <f t="shared" si="0"/>
        <v/>
      </c>
      <c r="S14" s="245" t="str">
        <f t="shared" si="1"/>
        <v/>
      </c>
      <c r="T14" s="193"/>
      <c r="U14" s="193"/>
      <c r="V14" s="193"/>
      <c r="W14" s="237"/>
      <c r="X14" s="244" t="str">
        <f t="shared" si="2"/>
        <v/>
      </c>
      <c r="Y14" s="245" t="str">
        <f t="shared" si="3"/>
        <v/>
      </c>
      <c r="Z14" s="249"/>
      <c r="AA14" s="92"/>
    </row>
    <row r="15" spans="1:27" ht="15.75">
      <c r="A15" s="82">
        <f>список!A13</f>
        <v>12</v>
      </c>
      <c r="B15" s="91" t="str">
        <f>IF(список!B13="","",список!B13)</f>
        <v/>
      </c>
      <c r="C15" s="91">
        <f>IF(список!C13="","",список!C13)</f>
        <v>0</v>
      </c>
      <c r="D15" s="83"/>
      <c r="E15" s="83"/>
      <c r="F15" s="83"/>
      <c r="G15" s="83"/>
      <c r="H15" s="83"/>
      <c r="I15" s="83"/>
      <c r="J15" s="83"/>
      <c r="K15" s="83"/>
      <c r="L15" s="83"/>
      <c r="M15" s="193"/>
      <c r="N15" s="237"/>
      <c r="O15" s="193"/>
      <c r="P15" s="193"/>
      <c r="Q15" s="237"/>
      <c r="R15" s="244" t="str">
        <f t="shared" si="0"/>
        <v/>
      </c>
      <c r="S15" s="245" t="str">
        <f t="shared" si="1"/>
        <v/>
      </c>
      <c r="T15" s="193"/>
      <c r="U15" s="193"/>
      <c r="V15" s="193"/>
      <c r="W15" s="237"/>
      <c r="X15" s="244" t="str">
        <f t="shared" si="2"/>
        <v/>
      </c>
      <c r="Y15" s="245" t="str">
        <f t="shared" si="3"/>
        <v/>
      </c>
      <c r="Z15" s="249"/>
      <c r="AA15" s="92"/>
    </row>
    <row r="16" spans="1:27" ht="15.75">
      <c r="A16" s="82">
        <f>список!A14</f>
        <v>13</v>
      </c>
      <c r="B16" s="91" t="str">
        <f>IF(список!B14="","",список!B14)</f>
        <v/>
      </c>
      <c r="C16" s="91">
        <f>IF(список!C14="","",список!C14)</f>
        <v>0</v>
      </c>
      <c r="D16" s="83"/>
      <c r="E16" s="83"/>
      <c r="F16" s="83"/>
      <c r="G16" s="83"/>
      <c r="H16" s="83"/>
      <c r="I16" s="83"/>
      <c r="J16" s="83"/>
      <c r="K16" s="83"/>
      <c r="L16" s="83"/>
      <c r="M16" s="193"/>
      <c r="N16" s="237"/>
      <c r="O16" s="193"/>
      <c r="P16" s="193"/>
      <c r="Q16" s="237"/>
      <c r="R16" s="244" t="str">
        <f t="shared" si="0"/>
        <v/>
      </c>
      <c r="S16" s="245" t="str">
        <f t="shared" si="1"/>
        <v/>
      </c>
      <c r="T16" s="193"/>
      <c r="U16" s="193"/>
      <c r="V16" s="193"/>
      <c r="W16" s="237"/>
      <c r="X16" s="244" t="str">
        <f t="shared" si="2"/>
        <v/>
      </c>
      <c r="Y16" s="245" t="str">
        <f t="shared" si="3"/>
        <v/>
      </c>
      <c r="Z16" s="249"/>
      <c r="AA16" s="92"/>
    </row>
    <row r="17" spans="1:27" ht="15.75">
      <c r="A17" s="82">
        <f>список!A15</f>
        <v>14</v>
      </c>
      <c r="B17" s="91" t="str">
        <f>IF(список!B15="","",список!B15)</f>
        <v/>
      </c>
      <c r="C17" s="91">
        <f>IF(список!C15="","",список!C15)</f>
        <v>0</v>
      </c>
      <c r="D17" s="83"/>
      <c r="E17" s="83"/>
      <c r="F17" s="83"/>
      <c r="G17" s="83"/>
      <c r="H17" s="83"/>
      <c r="I17" s="83"/>
      <c r="J17" s="83"/>
      <c r="K17" s="83"/>
      <c r="L17" s="83"/>
      <c r="M17" s="193"/>
      <c r="N17" s="237"/>
      <c r="O17" s="193"/>
      <c r="P17" s="193"/>
      <c r="Q17" s="237"/>
      <c r="R17" s="244" t="str">
        <f t="shared" si="0"/>
        <v/>
      </c>
      <c r="S17" s="245" t="str">
        <f t="shared" si="1"/>
        <v/>
      </c>
      <c r="T17" s="193"/>
      <c r="U17" s="193"/>
      <c r="V17" s="193"/>
      <c r="W17" s="237"/>
      <c r="X17" s="244" t="str">
        <f t="shared" si="2"/>
        <v/>
      </c>
      <c r="Y17" s="245" t="str">
        <f t="shared" si="3"/>
        <v/>
      </c>
      <c r="Z17" s="249"/>
      <c r="AA17" s="92"/>
    </row>
    <row r="18" spans="1:27" ht="15.75">
      <c r="A18" s="82">
        <f>список!A16</f>
        <v>15</v>
      </c>
      <c r="B18" s="91" t="str">
        <f>IF(список!B16="","",список!B16)</f>
        <v/>
      </c>
      <c r="C18" s="91">
        <f>IF(список!C16="","",список!C16)</f>
        <v>0</v>
      </c>
      <c r="D18" s="83"/>
      <c r="E18" s="83"/>
      <c r="F18" s="83"/>
      <c r="G18" s="83"/>
      <c r="H18" s="83"/>
      <c r="I18" s="83"/>
      <c r="J18" s="83"/>
      <c r="K18" s="83"/>
      <c r="L18" s="83"/>
      <c r="M18" s="193"/>
      <c r="N18" s="237"/>
      <c r="O18" s="193"/>
      <c r="P18" s="193"/>
      <c r="Q18" s="237"/>
      <c r="R18" s="244" t="str">
        <f t="shared" si="0"/>
        <v/>
      </c>
      <c r="S18" s="245" t="str">
        <f t="shared" si="1"/>
        <v/>
      </c>
      <c r="T18" s="193"/>
      <c r="U18" s="193"/>
      <c r="V18" s="193"/>
      <c r="W18" s="237"/>
      <c r="X18" s="244" t="str">
        <f t="shared" si="2"/>
        <v/>
      </c>
      <c r="Y18" s="245" t="str">
        <f t="shared" si="3"/>
        <v/>
      </c>
      <c r="Z18" s="249"/>
      <c r="AA18" s="92"/>
    </row>
    <row r="19" spans="1:27" ht="15.75">
      <c r="A19" s="82">
        <f>список!A17</f>
        <v>16</v>
      </c>
      <c r="B19" s="91" t="str">
        <f>IF(список!B17="","",список!B17)</f>
        <v/>
      </c>
      <c r="C19" s="91">
        <f>IF(список!C17="","",список!C17)</f>
        <v>0</v>
      </c>
      <c r="D19" s="83"/>
      <c r="E19" s="83"/>
      <c r="F19" s="83"/>
      <c r="G19" s="83"/>
      <c r="H19" s="83"/>
      <c r="I19" s="83"/>
      <c r="J19" s="83"/>
      <c r="K19" s="83"/>
      <c r="L19" s="83"/>
      <c r="M19" s="193"/>
      <c r="N19" s="237"/>
      <c r="O19" s="193"/>
      <c r="P19" s="193"/>
      <c r="Q19" s="237"/>
      <c r="R19" s="244" t="str">
        <f t="shared" si="0"/>
        <v/>
      </c>
      <c r="S19" s="245" t="str">
        <f t="shared" si="1"/>
        <v/>
      </c>
      <c r="T19" s="193"/>
      <c r="U19" s="193"/>
      <c r="V19" s="193"/>
      <c r="W19" s="237"/>
      <c r="X19" s="244" t="str">
        <f t="shared" si="2"/>
        <v/>
      </c>
      <c r="Y19" s="245" t="str">
        <f t="shared" si="3"/>
        <v/>
      </c>
      <c r="Z19" s="249"/>
      <c r="AA19" s="92"/>
    </row>
    <row r="20" spans="1:27" ht="15.75">
      <c r="A20" s="82">
        <f>список!A18</f>
        <v>17</v>
      </c>
      <c r="B20" s="91" t="str">
        <f>IF(список!B18="","",список!B18)</f>
        <v/>
      </c>
      <c r="C20" s="91">
        <f>IF(список!C18="","",список!C18)</f>
        <v>0</v>
      </c>
      <c r="D20" s="83"/>
      <c r="E20" s="83"/>
      <c r="F20" s="83"/>
      <c r="G20" s="83"/>
      <c r="H20" s="83"/>
      <c r="I20" s="83"/>
      <c r="J20" s="83"/>
      <c r="K20" s="83"/>
      <c r="L20" s="83"/>
      <c r="M20" s="193"/>
      <c r="N20" s="237"/>
      <c r="O20" s="193"/>
      <c r="P20" s="193"/>
      <c r="Q20" s="237"/>
      <c r="R20" s="244" t="str">
        <f t="shared" si="0"/>
        <v/>
      </c>
      <c r="S20" s="245" t="str">
        <f t="shared" si="1"/>
        <v/>
      </c>
      <c r="T20" s="193"/>
      <c r="U20" s="193"/>
      <c r="V20" s="193"/>
      <c r="W20" s="237"/>
      <c r="X20" s="244" t="str">
        <f t="shared" si="2"/>
        <v/>
      </c>
      <c r="Y20" s="245" t="str">
        <f t="shared" si="3"/>
        <v/>
      </c>
      <c r="Z20" s="249"/>
      <c r="AA20" s="92"/>
    </row>
    <row r="21" spans="1:27" ht="15.75">
      <c r="A21" s="82">
        <f>список!A19</f>
        <v>18</v>
      </c>
      <c r="B21" s="91" t="str">
        <f>IF(список!B19="","",список!B19)</f>
        <v/>
      </c>
      <c r="C21" s="91">
        <f>IF(список!C19="","",список!C19)</f>
        <v>0</v>
      </c>
      <c r="D21" s="83"/>
      <c r="E21" s="83"/>
      <c r="F21" s="83"/>
      <c r="G21" s="83"/>
      <c r="H21" s="83"/>
      <c r="I21" s="83"/>
      <c r="J21" s="83"/>
      <c r="K21" s="83"/>
      <c r="L21" s="83"/>
      <c r="M21" s="193"/>
      <c r="N21" s="237"/>
      <c r="O21" s="193"/>
      <c r="P21" s="193"/>
      <c r="Q21" s="237"/>
      <c r="R21" s="244" t="str">
        <f t="shared" si="0"/>
        <v/>
      </c>
      <c r="S21" s="245" t="str">
        <f t="shared" si="1"/>
        <v/>
      </c>
      <c r="T21" s="193"/>
      <c r="U21" s="193"/>
      <c r="V21" s="193"/>
      <c r="W21" s="237"/>
      <c r="X21" s="244" t="str">
        <f t="shared" si="2"/>
        <v/>
      </c>
      <c r="Y21" s="245" t="str">
        <f t="shared" si="3"/>
        <v/>
      </c>
      <c r="Z21" s="249"/>
      <c r="AA21" s="92"/>
    </row>
    <row r="22" spans="1:27" ht="15.75">
      <c r="A22" s="82">
        <f>список!A20</f>
        <v>19</v>
      </c>
      <c r="B22" s="91" t="str">
        <f>IF(список!B20="","",список!B20)</f>
        <v/>
      </c>
      <c r="C22" s="91">
        <f>IF(список!C20="","",список!C20)</f>
        <v>0</v>
      </c>
      <c r="D22" s="83"/>
      <c r="E22" s="83"/>
      <c r="F22" s="83"/>
      <c r="G22" s="83"/>
      <c r="H22" s="83"/>
      <c r="I22" s="83"/>
      <c r="J22" s="83"/>
      <c r="K22" s="83"/>
      <c r="L22" s="83"/>
      <c r="M22" s="193"/>
      <c r="N22" s="237"/>
      <c r="O22" s="193"/>
      <c r="P22" s="193"/>
      <c r="Q22" s="237"/>
      <c r="R22" s="244" t="str">
        <f t="shared" si="0"/>
        <v/>
      </c>
      <c r="S22" s="245" t="str">
        <f t="shared" si="1"/>
        <v/>
      </c>
      <c r="T22" s="193"/>
      <c r="U22" s="193"/>
      <c r="V22" s="193"/>
      <c r="W22" s="237"/>
      <c r="X22" s="244" t="str">
        <f t="shared" si="2"/>
        <v/>
      </c>
      <c r="Y22" s="245" t="str">
        <f t="shared" si="3"/>
        <v/>
      </c>
      <c r="Z22" s="249"/>
      <c r="AA22" s="92"/>
    </row>
    <row r="23" spans="1:27" ht="15.75">
      <c r="A23" s="82">
        <f>список!A21</f>
        <v>20</v>
      </c>
      <c r="B23" s="91" t="str">
        <f>IF(список!B21="","",список!B21)</f>
        <v/>
      </c>
      <c r="C23" s="91">
        <f>IF(список!C21="","",список!C21)</f>
        <v>0</v>
      </c>
      <c r="D23" s="83"/>
      <c r="E23" s="83"/>
      <c r="F23" s="83"/>
      <c r="G23" s="83"/>
      <c r="H23" s="83"/>
      <c r="I23" s="83"/>
      <c r="J23" s="83"/>
      <c r="K23" s="83"/>
      <c r="L23" s="83"/>
      <c r="M23" s="193"/>
      <c r="N23" s="237"/>
      <c r="O23" s="193"/>
      <c r="P23" s="193"/>
      <c r="Q23" s="237"/>
      <c r="R23" s="244" t="str">
        <f t="shared" si="0"/>
        <v/>
      </c>
      <c r="S23" s="245" t="str">
        <f t="shared" si="1"/>
        <v/>
      </c>
      <c r="T23" s="193"/>
      <c r="U23" s="193"/>
      <c r="V23" s="193"/>
      <c r="W23" s="237"/>
      <c r="X23" s="244" t="str">
        <f t="shared" si="2"/>
        <v/>
      </c>
      <c r="Y23" s="245" t="str">
        <f t="shared" si="3"/>
        <v/>
      </c>
      <c r="Z23" s="249"/>
      <c r="AA23" s="92"/>
    </row>
    <row r="24" spans="1:27" ht="15.75">
      <c r="A24" s="82">
        <f>список!A22</f>
        <v>21</v>
      </c>
      <c r="B24" s="91" t="str">
        <f>IF(список!B22="","",список!B22)</f>
        <v/>
      </c>
      <c r="C24" s="91">
        <f>IF(список!C22="","",список!C22)</f>
        <v>0</v>
      </c>
      <c r="D24" s="83"/>
      <c r="E24" s="83"/>
      <c r="F24" s="83"/>
      <c r="G24" s="83"/>
      <c r="H24" s="83"/>
      <c r="I24" s="83"/>
      <c r="J24" s="83"/>
      <c r="K24" s="83"/>
      <c r="L24" s="83"/>
      <c r="M24" s="193"/>
      <c r="N24" s="237"/>
      <c r="O24" s="193"/>
      <c r="P24" s="193"/>
      <c r="Q24" s="237"/>
      <c r="R24" s="244" t="str">
        <f t="shared" si="0"/>
        <v/>
      </c>
      <c r="S24" s="245" t="str">
        <f t="shared" si="1"/>
        <v/>
      </c>
      <c r="T24" s="193"/>
      <c r="U24" s="193"/>
      <c r="V24" s="193"/>
      <c r="W24" s="237"/>
      <c r="X24" s="244" t="str">
        <f t="shared" si="2"/>
        <v/>
      </c>
      <c r="Y24" s="245" t="str">
        <f t="shared" si="3"/>
        <v/>
      </c>
      <c r="Z24" s="249"/>
      <c r="AA24" s="92"/>
    </row>
    <row r="25" spans="1:27" ht="15.75">
      <c r="A25" s="82">
        <f>список!A23</f>
        <v>22</v>
      </c>
      <c r="B25" s="91" t="str">
        <f>IF(список!B23="","",список!B23)</f>
        <v/>
      </c>
      <c r="C25" s="91">
        <f>IF(список!C23="","",список!C23)</f>
        <v>0</v>
      </c>
      <c r="D25" s="83"/>
      <c r="E25" s="83"/>
      <c r="F25" s="83"/>
      <c r="G25" s="83"/>
      <c r="H25" s="83"/>
      <c r="I25" s="83"/>
      <c r="J25" s="83"/>
      <c r="K25" s="83"/>
      <c r="L25" s="83"/>
      <c r="M25" s="193"/>
      <c r="N25" s="237"/>
      <c r="O25" s="193"/>
      <c r="P25" s="193"/>
      <c r="Q25" s="237"/>
      <c r="R25" s="244" t="str">
        <f t="shared" si="0"/>
        <v/>
      </c>
      <c r="S25" s="245" t="str">
        <f t="shared" si="1"/>
        <v/>
      </c>
      <c r="T25" s="193"/>
      <c r="U25" s="193"/>
      <c r="V25" s="193"/>
      <c r="W25" s="237"/>
      <c r="X25" s="244" t="str">
        <f t="shared" si="2"/>
        <v/>
      </c>
      <c r="Y25" s="245" t="str">
        <f t="shared" si="3"/>
        <v/>
      </c>
      <c r="Z25" s="249"/>
      <c r="AA25" s="92"/>
    </row>
    <row r="26" spans="1:27" ht="15.75">
      <c r="A26" s="82">
        <f>список!A24</f>
        <v>23</v>
      </c>
      <c r="B26" s="91" t="str">
        <f>IF(список!B24="","",список!B24)</f>
        <v/>
      </c>
      <c r="C26" s="91">
        <f>IF(список!C24="","",список!C24)</f>
        <v>0</v>
      </c>
      <c r="D26" s="83"/>
      <c r="E26" s="83"/>
      <c r="F26" s="83"/>
      <c r="G26" s="83"/>
      <c r="H26" s="83"/>
      <c r="I26" s="83"/>
      <c r="J26" s="83"/>
      <c r="K26" s="83"/>
      <c r="L26" s="83"/>
      <c r="M26" s="193"/>
      <c r="N26" s="237"/>
      <c r="O26" s="193"/>
      <c r="P26" s="193"/>
      <c r="Q26" s="237"/>
      <c r="R26" s="244" t="str">
        <f t="shared" si="0"/>
        <v/>
      </c>
      <c r="S26" s="245" t="str">
        <f t="shared" si="1"/>
        <v/>
      </c>
      <c r="T26" s="193"/>
      <c r="U26" s="193"/>
      <c r="V26" s="193"/>
      <c r="W26" s="237"/>
      <c r="X26" s="244" t="str">
        <f t="shared" si="2"/>
        <v/>
      </c>
      <c r="Y26" s="245" t="str">
        <f t="shared" si="3"/>
        <v/>
      </c>
      <c r="Z26" s="249"/>
      <c r="AA26" s="92"/>
    </row>
    <row r="27" spans="1:27" ht="15.75">
      <c r="A27" s="82">
        <f>список!A25</f>
        <v>24</v>
      </c>
      <c r="B27" s="91" t="str">
        <f>IF(список!B25="","",список!B25)</f>
        <v/>
      </c>
      <c r="C27" s="91">
        <f>IF(список!C25="","",список!C25)</f>
        <v>0</v>
      </c>
      <c r="D27" s="83"/>
      <c r="E27" s="83"/>
      <c r="F27" s="83"/>
      <c r="G27" s="83"/>
      <c r="H27" s="83"/>
      <c r="I27" s="83"/>
      <c r="J27" s="83"/>
      <c r="K27" s="83"/>
      <c r="L27" s="83"/>
      <c r="M27" s="193"/>
      <c r="N27" s="237"/>
      <c r="O27" s="193"/>
      <c r="P27" s="193"/>
      <c r="Q27" s="237"/>
      <c r="R27" s="244" t="str">
        <f t="shared" si="0"/>
        <v/>
      </c>
      <c r="S27" s="245" t="str">
        <f t="shared" si="1"/>
        <v/>
      </c>
      <c r="T27" s="193"/>
      <c r="U27" s="193"/>
      <c r="V27" s="193"/>
      <c r="W27" s="237"/>
      <c r="X27" s="244" t="str">
        <f t="shared" si="2"/>
        <v/>
      </c>
      <c r="Y27" s="245" t="str">
        <f t="shared" si="3"/>
        <v/>
      </c>
      <c r="Z27" s="249"/>
      <c r="AA27" s="92"/>
    </row>
    <row r="28" spans="1:27" ht="15.75">
      <c r="A28" s="82">
        <f>список!A26</f>
        <v>25</v>
      </c>
      <c r="B28" s="91" t="str">
        <f>IF(список!B26="","",список!B26)</f>
        <v/>
      </c>
      <c r="C28" s="91">
        <f>IF(список!C26="","",список!C26)</f>
        <v>0</v>
      </c>
      <c r="D28" s="83"/>
      <c r="E28" s="83"/>
      <c r="F28" s="83"/>
      <c r="G28" s="83"/>
      <c r="H28" s="83"/>
      <c r="I28" s="83"/>
      <c r="J28" s="83"/>
      <c r="K28" s="83"/>
      <c r="L28" s="83"/>
      <c r="M28" s="193"/>
      <c r="N28" s="237"/>
      <c r="O28" s="193"/>
      <c r="P28" s="193"/>
      <c r="Q28" s="237"/>
      <c r="R28" s="244" t="str">
        <f t="shared" si="0"/>
        <v/>
      </c>
      <c r="S28" s="245" t="str">
        <f t="shared" si="1"/>
        <v/>
      </c>
      <c r="T28" s="193"/>
      <c r="U28" s="193"/>
      <c r="V28" s="193"/>
      <c r="W28" s="237"/>
      <c r="X28" s="244" t="str">
        <f t="shared" si="2"/>
        <v/>
      </c>
      <c r="Y28" s="245" t="str">
        <f t="shared" si="3"/>
        <v/>
      </c>
      <c r="Z28" s="249"/>
      <c r="AA28" s="92"/>
    </row>
    <row r="29" spans="1:27" ht="15.75">
      <c r="A29" s="82">
        <f>список!A27</f>
        <v>26</v>
      </c>
      <c r="B29" s="91" t="str">
        <f>IF(список!B27="","",список!B27)</f>
        <v/>
      </c>
      <c r="C29" s="91">
        <f>IF(список!C27="","",список!C27)</f>
        <v>0</v>
      </c>
      <c r="D29" s="83"/>
      <c r="E29" s="83"/>
      <c r="F29" s="83"/>
      <c r="G29" s="83"/>
      <c r="H29" s="83"/>
      <c r="I29" s="83"/>
      <c r="J29" s="83"/>
      <c r="K29" s="83"/>
      <c r="L29" s="83"/>
      <c r="M29" s="193"/>
      <c r="N29" s="237"/>
      <c r="O29" s="193"/>
      <c r="P29" s="193"/>
      <c r="Q29" s="237"/>
      <c r="R29" s="244" t="str">
        <f t="shared" si="0"/>
        <v/>
      </c>
      <c r="S29" s="245" t="str">
        <f t="shared" si="1"/>
        <v/>
      </c>
      <c r="T29" s="193"/>
      <c r="U29" s="193"/>
      <c r="V29" s="193"/>
      <c r="W29" s="237"/>
      <c r="X29" s="244" t="str">
        <f t="shared" si="2"/>
        <v/>
      </c>
      <c r="Y29" s="245" t="str">
        <f t="shared" si="3"/>
        <v/>
      </c>
      <c r="Z29" s="249"/>
      <c r="AA29" s="92"/>
    </row>
    <row r="30" spans="1:27" ht="15.75">
      <c r="A30" s="82">
        <f>список!A28</f>
        <v>27</v>
      </c>
      <c r="B30" s="91" t="str">
        <f>IF(список!B28="","",список!B28)</f>
        <v/>
      </c>
      <c r="C30" s="91">
        <f>IF(список!C28="","",список!C28)</f>
        <v>0</v>
      </c>
      <c r="D30" s="83"/>
      <c r="E30" s="83"/>
      <c r="F30" s="83"/>
      <c r="G30" s="83"/>
      <c r="H30" s="83"/>
      <c r="I30" s="83"/>
      <c r="J30" s="83"/>
      <c r="K30" s="83"/>
      <c r="L30" s="83"/>
      <c r="M30" s="193"/>
      <c r="N30" s="237"/>
      <c r="O30" s="193"/>
      <c r="P30" s="193"/>
      <c r="Q30" s="237"/>
      <c r="R30" s="244" t="str">
        <f t="shared" si="0"/>
        <v/>
      </c>
      <c r="S30" s="245" t="str">
        <f t="shared" si="1"/>
        <v/>
      </c>
      <c r="T30" s="193"/>
      <c r="U30" s="193"/>
      <c r="V30" s="193"/>
      <c r="W30" s="237"/>
      <c r="X30" s="244" t="str">
        <f t="shared" si="2"/>
        <v/>
      </c>
      <c r="Y30" s="245" t="str">
        <f t="shared" si="3"/>
        <v/>
      </c>
      <c r="Z30" s="249"/>
      <c r="AA30" s="92"/>
    </row>
    <row r="31" spans="1:27" ht="15.75">
      <c r="A31" s="82">
        <f>список!A29</f>
        <v>28</v>
      </c>
      <c r="B31" s="91" t="str">
        <f>IF(список!B29="","",список!B29)</f>
        <v/>
      </c>
      <c r="C31" s="91">
        <f>IF(список!C29="","",список!C29)</f>
        <v>0</v>
      </c>
      <c r="D31" s="83"/>
      <c r="E31" s="83"/>
      <c r="F31" s="83"/>
      <c r="G31" s="83"/>
      <c r="H31" s="83"/>
      <c r="I31" s="83"/>
      <c r="J31" s="83"/>
      <c r="K31" s="83"/>
      <c r="L31" s="83"/>
      <c r="M31" s="193"/>
      <c r="N31" s="237"/>
      <c r="O31" s="193"/>
      <c r="P31" s="193"/>
      <c r="Q31" s="237"/>
      <c r="R31" s="244" t="str">
        <f t="shared" si="0"/>
        <v/>
      </c>
      <c r="S31" s="245" t="str">
        <f t="shared" si="1"/>
        <v/>
      </c>
      <c r="T31" s="193"/>
      <c r="U31" s="193"/>
      <c r="V31" s="193"/>
      <c r="W31" s="237"/>
      <c r="X31" s="244" t="str">
        <f t="shared" si="2"/>
        <v/>
      </c>
      <c r="Y31" s="245" t="str">
        <f t="shared" si="3"/>
        <v/>
      </c>
      <c r="Z31" s="249"/>
      <c r="AA31" s="92"/>
    </row>
    <row r="32" spans="1:27" ht="15.75">
      <c r="A32" s="82">
        <f>список!A30</f>
        <v>29</v>
      </c>
      <c r="B32" s="91" t="str">
        <f>IF(список!B30="","",список!B30)</f>
        <v/>
      </c>
      <c r="C32" s="91">
        <f>IF(список!C30="","",список!C30)</f>
        <v>0</v>
      </c>
      <c r="D32" s="83"/>
      <c r="E32" s="83"/>
      <c r="F32" s="83"/>
      <c r="G32" s="83"/>
      <c r="H32" s="83"/>
      <c r="I32" s="83"/>
      <c r="J32" s="83"/>
      <c r="K32" s="83"/>
      <c r="L32" s="83"/>
      <c r="M32" s="193"/>
      <c r="N32" s="237"/>
      <c r="O32" s="193"/>
      <c r="P32" s="193"/>
      <c r="Q32" s="237"/>
      <c r="R32" s="244" t="str">
        <f t="shared" si="0"/>
        <v/>
      </c>
      <c r="S32" s="245" t="str">
        <f t="shared" si="1"/>
        <v/>
      </c>
      <c r="T32" s="193"/>
      <c r="U32" s="193"/>
      <c r="V32" s="193"/>
      <c r="W32" s="237"/>
      <c r="X32" s="244" t="str">
        <f t="shared" si="2"/>
        <v/>
      </c>
      <c r="Y32" s="245" t="str">
        <f t="shared" si="3"/>
        <v/>
      </c>
      <c r="Z32" s="249"/>
      <c r="AA32" s="92"/>
    </row>
    <row r="33" spans="1:27" ht="15.75">
      <c r="A33" s="82">
        <f>список!A31</f>
        <v>30</v>
      </c>
      <c r="B33" s="91" t="str">
        <f>IF(список!B31="","",список!B31)</f>
        <v/>
      </c>
      <c r="C33" s="91">
        <f>IF(список!C31="","",список!C31)</f>
        <v>0</v>
      </c>
      <c r="D33" s="83"/>
      <c r="E33" s="83"/>
      <c r="F33" s="83"/>
      <c r="G33" s="83"/>
      <c r="H33" s="83"/>
      <c r="I33" s="83"/>
      <c r="J33" s="83"/>
      <c r="K33" s="83"/>
      <c r="L33" s="83"/>
      <c r="M33" s="193"/>
      <c r="N33" s="237"/>
      <c r="O33" s="193"/>
      <c r="P33" s="193"/>
      <c r="Q33" s="237"/>
      <c r="R33" s="244" t="str">
        <f t="shared" si="0"/>
        <v/>
      </c>
      <c r="S33" s="245" t="str">
        <f t="shared" si="1"/>
        <v/>
      </c>
      <c r="T33" s="193"/>
      <c r="U33" s="193"/>
      <c r="V33" s="193"/>
      <c r="W33" s="237"/>
      <c r="X33" s="244" t="str">
        <f t="shared" si="2"/>
        <v/>
      </c>
      <c r="Y33" s="245" t="str">
        <f t="shared" si="3"/>
        <v/>
      </c>
      <c r="Z33" s="249"/>
      <c r="AA33" s="92"/>
    </row>
    <row r="34" spans="1:27" ht="15.75">
      <c r="A34" s="82">
        <f>список!A32</f>
        <v>31</v>
      </c>
      <c r="B34" s="91" t="str">
        <f>IF(список!B32="","",список!B32)</f>
        <v/>
      </c>
      <c r="C34" s="91">
        <f>IF(список!C32="","",список!C32)</f>
        <v>0</v>
      </c>
      <c r="D34" s="83"/>
      <c r="E34" s="83"/>
      <c r="F34" s="83"/>
      <c r="G34" s="83"/>
      <c r="H34" s="83"/>
      <c r="I34" s="83"/>
      <c r="J34" s="83"/>
      <c r="K34" s="83"/>
      <c r="L34" s="83"/>
      <c r="M34" s="193"/>
      <c r="N34" s="237"/>
      <c r="O34" s="193"/>
      <c r="P34" s="193"/>
      <c r="Q34" s="237"/>
      <c r="R34" s="244" t="str">
        <f t="shared" si="0"/>
        <v/>
      </c>
      <c r="S34" s="245" t="str">
        <f t="shared" si="1"/>
        <v/>
      </c>
      <c r="T34" s="193"/>
      <c r="U34" s="193"/>
      <c r="V34" s="193"/>
      <c r="W34" s="237"/>
      <c r="X34" s="244" t="str">
        <f t="shared" si="2"/>
        <v/>
      </c>
      <c r="Y34" s="245" t="str">
        <f t="shared" si="3"/>
        <v/>
      </c>
      <c r="Z34" s="249"/>
      <c r="AA34" s="92"/>
    </row>
    <row r="35" spans="1:27" ht="15.75">
      <c r="A35" s="82">
        <f>список!A33</f>
        <v>32</v>
      </c>
      <c r="B35" s="91" t="str">
        <f>IF(список!B33="","",список!B33)</f>
        <v/>
      </c>
      <c r="C35" s="91">
        <f>IF(список!C33="","",список!C33)</f>
        <v>0</v>
      </c>
      <c r="D35" s="83"/>
      <c r="E35" s="83"/>
      <c r="F35" s="83"/>
      <c r="G35" s="83"/>
      <c r="H35" s="83"/>
      <c r="I35" s="83"/>
      <c r="J35" s="83"/>
      <c r="K35" s="83"/>
      <c r="L35" s="83"/>
      <c r="M35" s="193"/>
      <c r="N35" s="237"/>
      <c r="O35" s="193"/>
      <c r="P35" s="193"/>
      <c r="Q35" s="237"/>
      <c r="R35" s="244" t="str">
        <f t="shared" si="0"/>
        <v/>
      </c>
      <c r="S35" s="245" t="str">
        <f t="shared" si="1"/>
        <v/>
      </c>
      <c r="T35" s="193"/>
      <c r="U35" s="193"/>
      <c r="V35" s="193"/>
      <c r="W35" s="237"/>
      <c r="X35" s="244" t="str">
        <f t="shared" si="2"/>
        <v/>
      </c>
      <c r="Y35" s="245" t="str">
        <f t="shared" si="3"/>
        <v/>
      </c>
      <c r="Z35" s="249"/>
      <c r="AA35" s="92"/>
    </row>
    <row r="36" spans="1:27" ht="15.75">
      <c r="A36" s="82">
        <f>список!A34</f>
        <v>33</v>
      </c>
      <c r="B36" s="91" t="str">
        <f>IF(список!B34="","",список!B34)</f>
        <v/>
      </c>
      <c r="C36" s="91">
        <f>IF(список!C34="","",список!C34)</f>
        <v>0</v>
      </c>
      <c r="D36" s="83"/>
      <c r="E36" s="83"/>
      <c r="F36" s="83"/>
      <c r="G36" s="83"/>
      <c r="H36" s="83"/>
      <c r="I36" s="83"/>
      <c r="J36" s="83"/>
      <c r="K36" s="83"/>
      <c r="L36" s="83"/>
      <c r="M36" s="193"/>
      <c r="N36" s="237"/>
      <c r="O36" s="83"/>
      <c r="P36" s="83"/>
      <c r="Q36" s="228"/>
      <c r="R36" s="244" t="str">
        <f t="shared" si="0"/>
        <v/>
      </c>
      <c r="S36" s="245" t="str">
        <f t="shared" si="1"/>
        <v/>
      </c>
      <c r="T36" s="193"/>
      <c r="U36" s="193"/>
      <c r="V36" s="193"/>
      <c r="W36" s="237"/>
      <c r="X36" s="244" t="str">
        <f t="shared" si="2"/>
        <v/>
      </c>
      <c r="Y36" s="245" t="str">
        <f t="shared" si="3"/>
        <v/>
      </c>
      <c r="Z36" s="249"/>
      <c r="AA36" s="92"/>
    </row>
    <row r="37" spans="1:27"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49"/>
      <c r="AA37" s="92"/>
    </row>
    <row r="38" spans="1:27"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229"/>
      <c r="R38" s="278" t="str">
        <f t="shared" si="0"/>
        <v/>
      </c>
      <c r="S38" s="279" t="str">
        <f t="shared" si="1"/>
        <v/>
      </c>
      <c r="T38" s="231"/>
      <c r="U38" s="84"/>
      <c r="V38" s="84"/>
      <c r="W38" s="229"/>
      <c r="X38" s="278" t="str">
        <f t="shared" si="2"/>
        <v/>
      </c>
      <c r="Y38" s="279" t="str">
        <f t="shared" si="3"/>
        <v/>
      </c>
      <c r="Z38" s="116"/>
    </row>
    <row r="39" spans="1:27">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C47"/>
  <sheetViews>
    <sheetView topLeftCell="A13" zoomScale="70" zoomScaleNormal="70" workbookViewId="0">
      <selection activeCell="C39" sqref="C39"/>
    </sheetView>
  </sheetViews>
  <sheetFormatPr defaultColWidth="9.140625" defaultRowHeight="1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c r="A1" s="329" t="s">
        <v>118</v>
      </c>
      <c r="B1" s="329"/>
      <c r="C1" s="329"/>
      <c r="D1" s="329"/>
      <c r="E1" s="329"/>
      <c r="F1" s="329"/>
      <c r="G1" s="329"/>
      <c r="H1" s="329"/>
      <c r="I1" s="329"/>
      <c r="J1" s="329"/>
      <c r="K1" s="329"/>
      <c r="L1" s="329"/>
      <c r="M1" s="329"/>
      <c r="N1" s="329"/>
      <c r="O1" s="329"/>
      <c r="P1" s="329"/>
      <c r="Q1" s="329"/>
      <c r="R1" s="350"/>
      <c r="S1" s="350"/>
      <c r="T1" s="350"/>
      <c r="U1" s="350"/>
      <c r="V1" s="350"/>
      <c r="W1" s="350"/>
      <c r="X1" s="350"/>
      <c r="Y1" s="350"/>
      <c r="Z1" s="350"/>
      <c r="AA1" s="350"/>
      <c r="AB1" s="350"/>
      <c r="AC1" s="350"/>
    </row>
    <row r="2" spans="1:55" ht="43.5" customHeight="1" thickBot="1">
      <c r="A2" s="426" t="str">
        <f>список!A1</f>
        <v>№</v>
      </c>
      <c r="B2" s="426" t="str">
        <f>список!B1</f>
        <v>Фамилия, имя воспитанника</v>
      </c>
      <c r="C2" s="426" t="str">
        <f>список!C1</f>
        <v xml:space="preserve">дата </v>
      </c>
      <c r="D2" s="431" t="s">
        <v>119</v>
      </c>
      <c r="E2" s="432"/>
      <c r="F2" s="432"/>
      <c r="G2" s="433"/>
      <c r="H2" s="434" t="s">
        <v>125</v>
      </c>
      <c r="I2" s="435"/>
      <c r="J2" s="435"/>
      <c r="K2" s="435"/>
      <c r="L2" s="435"/>
      <c r="M2" s="436"/>
      <c r="N2" s="437" t="s">
        <v>133</v>
      </c>
      <c r="O2" s="438"/>
      <c r="P2" s="438"/>
      <c r="Q2" s="439"/>
      <c r="R2" s="440" t="s">
        <v>136</v>
      </c>
      <c r="S2" s="441"/>
      <c r="T2" s="442"/>
      <c r="U2" s="440" t="s">
        <v>138</v>
      </c>
      <c r="V2" s="441"/>
      <c r="W2" s="443"/>
      <c r="X2" s="101"/>
      <c r="Y2" s="101"/>
      <c r="Z2" s="428"/>
      <c r="AA2" s="429"/>
      <c r="AB2" s="429"/>
      <c r="AC2" s="429"/>
      <c r="AD2" s="429"/>
      <c r="AE2" s="430"/>
      <c r="AF2" s="101"/>
      <c r="AG2" s="101"/>
      <c r="AH2" s="101"/>
      <c r="AI2" s="101"/>
      <c r="AJ2" s="101"/>
      <c r="AK2" s="101"/>
      <c r="AL2" s="101"/>
      <c r="AM2" s="101"/>
      <c r="AN2" s="102"/>
      <c r="AO2" s="102"/>
      <c r="AP2" s="428"/>
      <c r="AQ2" s="429"/>
      <c r="AR2" s="429"/>
      <c r="AS2" s="429"/>
      <c r="AT2" s="429"/>
      <c r="AU2" s="429"/>
      <c r="AV2" s="429"/>
      <c r="AW2" s="429"/>
      <c r="AX2" s="429"/>
      <c r="AY2" s="429"/>
      <c r="AZ2" s="429"/>
      <c r="BA2" s="429"/>
    </row>
    <row r="3" spans="1:55" ht="197.25" customHeight="1" thickBot="1">
      <c r="A3" s="427"/>
      <c r="B3" s="427"/>
      <c r="C3" s="427"/>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c r="A4" s="106">
        <f>список!A2</f>
        <v>1</v>
      </c>
      <c r="B4" s="133" t="str">
        <f>IF(список!B2="","",список!B2)</f>
        <v/>
      </c>
      <c r="C4" s="107" t="str">
        <f>IF(список!C2="","",список!C2)</f>
        <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c r="A5" s="95">
        <f>список!A3</f>
        <v>2</v>
      </c>
      <c r="B5" s="133" t="str">
        <f>IF(список!B3="","",список!B3)</f>
        <v/>
      </c>
      <c r="C5" s="107">
        <f>IF(список!C3="","",список!C3)</f>
        <v>0</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c r="A6" s="95">
        <f>список!A4</f>
        <v>3</v>
      </c>
      <c r="B6" s="133" t="str">
        <f>IF(список!B4="","",список!B4)</f>
        <v/>
      </c>
      <c r="C6" s="107">
        <f>IF(список!C4="","",список!C4)</f>
        <v>0</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c r="A7" s="95">
        <f>список!A5</f>
        <v>4</v>
      </c>
      <c r="B7" s="133" t="str">
        <f>IF(список!B5="","",список!B5)</f>
        <v/>
      </c>
      <c r="C7" s="107">
        <f>IF(список!C5="","",список!C5)</f>
        <v>0</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c r="A8" s="95">
        <f>список!A6</f>
        <v>5</v>
      </c>
      <c r="B8" s="133" t="str">
        <f>IF(список!B6="","",список!B6)</f>
        <v/>
      </c>
      <c r="C8" s="107">
        <f>IF(список!C6="","",список!C6)</f>
        <v>0</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c r="A9" s="95">
        <f>список!A7</f>
        <v>6</v>
      </c>
      <c r="B9" s="133" t="str">
        <f>IF(список!B7="","",список!B7)</f>
        <v/>
      </c>
      <c r="C9" s="107">
        <f>IF(список!C7="","",список!C7)</f>
        <v>0</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c r="A10" s="95">
        <f>список!A8</f>
        <v>7</v>
      </c>
      <c r="B10" s="133" t="str">
        <f>IF(список!B8="","",список!B8)</f>
        <v/>
      </c>
      <c r="C10" s="107">
        <f>IF(список!C8="","",список!C8)</f>
        <v>0</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c r="A11" s="95">
        <f>список!A9</f>
        <v>8</v>
      </c>
      <c r="B11" s="133" t="str">
        <f>IF(список!B9="","",список!B9)</f>
        <v/>
      </c>
      <c r="C11" s="107">
        <f>IF(список!C9="","",список!C9)</f>
        <v>0</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c r="A12" s="95">
        <f>список!A10</f>
        <v>9</v>
      </c>
      <c r="B12" s="133" t="str">
        <f>IF(список!B10="","",список!B10)</f>
        <v/>
      </c>
      <c r="C12" s="107">
        <f>IF(список!C10="","",список!C10)</f>
        <v>0</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c r="A13" s="95">
        <f>список!A11</f>
        <v>10</v>
      </c>
      <c r="B13" s="133" t="str">
        <f>IF(список!B11="","",список!B11)</f>
        <v/>
      </c>
      <c r="C13" s="107">
        <f>IF(список!C11="","",список!C11)</f>
        <v>0</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c r="A14" s="95">
        <f>список!A12</f>
        <v>11</v>
      </c>
      <c r="B14" s="133" t="str">
        <f>IF(список!B12="","",список!B12)</f>
        <v/>
      </c>
      <c r="C14" s="107">
        <f>IF(список!C12="","",список!C12)</f>
        <v>0</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c r="A15" s="95">
        <f>список!A13</f>
        <v>12</v>
      </c>
      <c r="B15" s="133" t="str">
        <f>IF(список!B13="","",список!B13)</f>
        <v/>
      </c>
      <c r="C15" s="107">
        <f>IF(список!C13="","",список!C13)</f>
        <v>0</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c r="A16" s="95">
        <f>список!A14</f>
        <v>13</v>
      </c>
      <c r="B16" s="133" t="str">
        <f>IF(список!B14="","",список!B14)</f>
        <v/>
      </c>
      <c r="C16" s="107">
        <f>IF(список!C14="","",список!C14)</f>
        <v>0</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c r="A17" s="95">
        <f>список!A15</f>
        <v>14</v>
      </c>
      <c r="B17" s="133" t="str">
        <f>IF(список!B15="","",список!B15)</f>
        <v/>
      </c>
      <c r="C17" s="107">
        <f>IF(список!C15="","",список!C15)</f>
        <v>0</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c r="A18" s="95">
        <f>список!A16</f>
        <v>15</v>
      </c>
      <c r="B18" s="133" t="str">
        <f>IF(список!B16="","",список!B16)</f>
        <v/>
      </c>
      <c r="C18" s="107">
        <f>IF(список!C16="","",список!C16)</f>
        <v>0</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c r="A19" s="95">
        <f>список!A17</f>
        <v>16</v>
      </c>
      <c r="B19" s="133" t="str">
        <f>IF(список!B17="","",список!B17)</f>
        <v/>
      </c>
      <c r="C19" s="107">
        <f>IF(список!C17="","",список!C17)</f>
        <v>0</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c r="A20" s="95">
        <f>список!A18</f>
        <v>17</v>
      </c>
      <c r="B20" s="133" t="str">
        <f>IF(список!B18="","",список!B18)</f>
        <v/>
      </c>
      <c r="C20" s="107">
        <f>IF(список!C18="","",список!C18)</f>
        <v>0</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c r="A21" s="95">
        <f>список!A19</f>
        <v>18</v>
      </c>
      <c r="B21" s="133" t="str">
        <f>IF(список!B19="","",список!B19)</f>
        <v/>
      </c>
      <c r="C21" s="107">
        <f>IF(список!C19="","",список!C19)</f>
        <v>0</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c r="A22" s="95">
        <f>список!A20</f>
        <v>19</v>
      </c>
      <c r="B22" s="133" t="str">
        <f>IF(список!B20="","",список!B20)</f>
        <v/>
      </c>
      <c r="C22" s="107">
        <f>IF(список!C20="","",список!C20)</f>
        <v>0</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c r="A23" s="95">
        <f>список!A21</f>
        <v>20</v>
      </c>
      <c r="B23" s="133" t="str">
        <f>IF(список!B21="","",список!B21)</f>
        <v/>
      </c>
      <c r="C23" s="107">
        <f>IF(список!C21="","",список!C21)</f>
        <v>0</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c r="A24" s="95">
        <f>список!A22</f>
        <v>21</v>
      </c>
      <c r="B24" s="133" t="str">
        <f>IF(список!B22="","",список!B22)</f>
        <v/>
      </c>
      <c r="C24" s="107">
        <f>IF(список!C22="","",список!C22)</f>
        <v>0</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c r="A25" s="95">
        <f>список!A23</f>
        <v>22</v>
      </c>
      <c r="B25" s="133" t="str">
        <f>IF(список!B23="","",список!B23)</f>
        <v/>
      </c>
      <c r="C25" s="107">
        <f>IF(список!C23="","",список!C23)</f>
        <v>0</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c r="A26" s="95">
        <f>список!A24</f>
        <v>23</v>
      </c>
      <c r="B26" s="133" t="str">
        <f>IF(список!B24="","",список!B24)</f>
        <v/>
      </c>
      <c r="C26" s="107">
        <f>IF(список!C24="","",список!C24)</f>
        <v>0</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c r="A27" s="95">
        <f>список!A25</f>
        <v>24</v>
      </c>
      <c r="B27" s="133" t="str">
        <f>IF(список!B25="","",список!B25)</f>
        <v/>
      </c>
      <c r="C27" s="107">
        <f>IF(список!C25="","",список!C25)</f>
        <v>0</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c r="A28" s="95">
        <f>список!A26</f>
        <v>25</v>
      </c>
      <c r="B28" s="133" t="str">
        <f>IF(список!B26="","",список!B26)</f>
        <v/>
      </c>
      <c r="C28" s="107">
        <f>IF(список!C26="","",список!C26)</f>
        <v>0</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c r="A29" s="95">
        <f>список!A27</f>
        <v>26</v>
      </c>
      <c r="B29" s="133" t="str">
        <f>IF(список!B27="","",список!B27)</f>
        <v/>
      </c>
      <c r="C29" s="107">
        <f>IF(список!C27="","",список!C27)</f>
        <v>0</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c r="A30" s="95">
        <f>список!A28</f>
        <v>27</v>
      </c>
      <c r="B30" s="133" t="str">
        <f>IF(список!B28="","",список!B28)</f>
        <v/>
      </c>
      <c r="C30" s="107">
        <f>IF(список!C28="","",список!C28)</f>
        <v>0</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c r="A31" s="95">
        <f>список!A29</f>
        <v>28</v>
      </c>
      <c r="B31" s="133" t="str">
        <f>IF(список!B29="","",список!B29)</f>
        <v/>
      </c>
      <c r="C31" s="107">
        <f>IF(список!C29="","",список!C29)</f>
        <v>0</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c r="A32" s="95">
        <f>список!A30</f>
        <v>29</v>
      </c>
      <c r="B32" s="133" t="str">
        <f>IF(список!B30="","",список!B30)</f>
        <v/>
      </c>
      <c r="C32" s="107">
        <f>IF(список!C30="","",список!C30)</f>
        <v>0</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c r="A33" s="95">
        <f>список!A31</f>
        <v>30</v>
      </c>
      <c r="B33" s="133" t="str">
        <f>IF(список!B31="","",список!B31)</f>
        <v/>
      </c>
      <c r="C33" s="107">
        <f>IF(список!C31="","",список!C31)</f>
        <v>0</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c r="A34" s="95">
        <f>список!A32</f>
        <v>31</v>
      </c>
      <c r="B34" s="133" t="str">
        <f>IF(список!B32="","",список!B32)</f>
        <v/>
      </c>
      <c r="C34" s="107">
        <f>IF(список!C32="","",список!C32)</f>
        <v>0</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c r="A35" s="95">
        <f>список!A33</f>
        <v>32</v>
      </c>
      <c r="B35" s="133" t="str">
        <f>IF(список!B33="","",список!B33)</f>
        <v/>
      </c>
      <c r="C35" s="107">
        <f>IF(список!C33="","",список!C33)</f>
        <v>0</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c r="A36" s="95">
        <f>список!A34</f>
        <v>33</v>
      </c>
      <c r="B36" s="133" t="str">
        <f>IF(список!B34="","",список!B34)</f>
        <v/>
      </c>
      <c r="C36" s="107">
        <f>IF(список!C34="","",список!C34)</f>
        <v>0</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c r="A37" s="95">
        <f>список!A35</f>
        <v>34</v>
      </c>
      <c r="B37" s="133" t="str">
        <f>IF(список!B35="","",список!B35)</f>
        <v/>
      </c>
      <c r="C37" s="107">
        <f>IF(список!C35="","",список!C35)</f>
        <v>0</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c r="A38" s="95">
        <f>список!A36</f>
        <v>35</v>
      </c>
      <c r="B38" s="133" t="str">
        <f>IF(список!B36="","",список!B36)</f>
        <v/>
      </c>
      <c r="C38" s="107">
        <f>IF(список!C36="","",список!C36)</f>
        <v>0</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c r="F43" s="200"/>
      <c r="G43" s="198"/>
      <c r="H43" s="155"/>
      <c r="L43" s="200"/>
      <c r="M43" s="199"/>
      <c r="N43" s="155"/>
      <c r="P43" s="200"/>
      <c r="Q43" s="198"/>
      <c r="R43" s="155"/>
      <c r="S43" s="200"/>
      <c r="T43" s="199"/>
      <c r="U43" s="155"/>
      <c r="V43" s="200"/>
      <c r="W43" s="198"/>
      <c r="X43" s="155"/>
    </row>
    <row r="44" spans="1:24">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67"/>
  <sheetViews>
    <sheetView view="pageBreakPreview" zoomScale="70" zoomScaleSheetLayoutView="70" workbookViewId="0">
      <selection activeCell="H3" sqref="H3"/>
    </sheetView>
  </sheetViews>
  <sheetFormatPr defaultColWidth="9.140625" defaultRowHeight="1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c r="A1" s="456"/>
      <c r="B1" s="456"/>
      <c r="C1" s="456"/>
      <c r="D1" s="456"/>
      <c r="E1" s="456"/>
      <c r="F1" s="456"/>
      <c r="G1" s="456"/>
      <c r="H1" s="456"/>
      <c r="I1" s="115"/>
      <c r="J1" s="116"/>
    </row>
    <row r="2" spans="1:21" ht="29.25" customHeight="1">
      <c r="A2" s="115"/>
      <c r="B2" s="467" t="s">
        <v>164</v>
      </c>
      <c r="C2" s="467"/>
      <c r="D2" s="467"/>
      <c r="E2" s="467"/>
      <c r="F2" s="467"/>
      <c r="G2" s="117"/>
      <c r="H2" s="124">
        <v>1</v>
      </c>
      <c r="I2" s="119"/>
      <c r="J2" s="116"/>
      <c r="P2" s="350"/>
      <c r="Q2" s="350"/>
      <c r="R2" s="350"/>
      <c r="S2" s="350"/>
      <c r="T2" s="350"/>
      <c r="U2" s="350"/>
    </row>
    <row r="3" spans="1:21" ht="24.75" customHeight="1">
      <c r="A3" s="117"/>
      <c r="B3" s="117"/>
      <c r="C3" s="468">
        <f>INDEX(список!B2:B36,H2,1)</f>
        <v>0</v>
      </c>
      <c r="D3" s="468"/>
      <c r="E3" s="468"/>
      <c r="F3" s="468"/>
      <c r="G3" s="117"/>
      <c r="H3" s="118"/>
      <c r="I3" s="119"/>
      <c r="J3" s="116"/>
      <c r="P3" s="111"/>
      <c r="Q3" s="111"/>
      <c r="R3" s="111"/>
      <c r="S3" s="111"/>
      <c r="T3" s="111"/>
      <c r="U3" s="111"/>
    </row>
    <row r="4" spans="1:21" ht="18.75">
      <c r="A4" s="300"/>
      <c r="B4" s="300"/>
      <c r="C4" s="450" t="str">
        <f>INDEX(список!D2:D36,H2)</f>
        <v>подготовительная группа</v>
      </c>
      <c r="D4" s="450"/>
      <c r="E4" s="450"/>
      <c r="F4" s="450"/>
      <c r="G4" s="300"/>
      <c r="H4" s="300"/>
      <c r="I4" s="120"/>
      <c r="J4" s="116"/>
      <c r="P4" s="20"/>
      <c r="Q4" s="20"/>
      <c r="R4" s="20"/>
      <c r="S4" s="20"/>
      <c r="T4" s="21"/>
      <c r="U4" s="21"/>
    </row>
    <row r="5" spans="1:21" s="156" customFormat="1" ht="19.5" customHeight="1">
      <c r="A5" s="122"/>
      <c r="B5" s="122"/>
      <c r="C5" s="465">
        <f>список!C2</f>
        <v>0</v>
      </c>
      <c r="D5" s="465"/>
      <c r="E5" s="465"/>
      <c r="F5" s="121"/>
      <c r="G5" s="122"/>
      <c r="H5" s="122"/>
      <c r="I5" s="120"/>
      <c r="J5" s="155"/>
      <c r="P5" s="157"/>
      <c r="Q5" s="158"/>
      <c r="R5" s="157"/>
      <c r="S5" s="158"/>
      <c r="T5" s="158"/>
      <c r="U5" s="158"/>
    </row>
    <row r="6" spans="1:21" s="115" customFormat="1" ht="15.75">
      <c r="A6" s="459" t="s">
        <v>153</v>
      </c>
      <c r="B6" s="459"/>
      <c r="C6" s="459"/>
      <c r="D6" s="306" t="e">
        <f>AVERAGE(D7:D9)</f>
        <v>#DIV/0!</v>
      </c>
      <c r="E6" s="462" t="e">
        <f>IF(D6="","",IF(D6&gt;1.5,"сформирован",IF(D6&lt;0.5,"не сформирован", "в стадии формирования")))</f>
        <v>#DIV/0!</v>
      </c>
      <c r="F6" s="462"/>
      <c r="G6" s="164"/>
      <c r="H6" s="164"/>
      <c r="I6" s="164"/>
      <c r="P6" s="154"/>
      <c r="Q6" s="154"/>
      <c r="R6" s="154"/>
      <c r="S6" s="78"/>
      <c r="T6" s="78"/>
      <c r="U6" s="78"/>
    </row>
    <row r="7" spans="1:21" s="115" customFormat="1" ht="48.75" customHeight="1">
      <c r="A7" s="466" t="s">
        <v>154</v>
      </c>
      <c r="B7" s="466"/>
      <c r="C7" s="466"/>
      <c r="D7" s="301" t="str">
        <f>INDEX('Социально-коммуникативное разви'!AD5:AD39,H2)</f>
        <v/>
      </c>
      <c r="E7" s="448" t="str">
        <f>INDEX('Социально-коммуникативное разви'!AC5:AC39,H2,1)</f>
        <v/>
      </c>
      <c r="F7" s="449"/>
      <c r="G7" s="161"/>
      <c r="H7" s="161"/>
      <c r="I7" s="161"/>
      <c r="M7" s="78"/>
      <c r="N7" s="154"/>
      <c r="O7" s="154"/>
      <c r="P7" s="78"/>
      <c r="Q7" s="78"/>
      <c r="R7" s="78"/>
    </row>
    <row r="8" spans="1:21" s="115" customFormat="1" ht="23.25" customHeight="1">
      <c r="A8" s="446" t="s">
        <v>155</v>
      </c>
      <c r="B8" s="446"/>
      <c r="C8" s="446"/>
      <c r="D8" s="301" t="str">
        <f>INDEX('Социально-коммуникативное разви'!AL5:AL39,H2,1)</f>
        <v/>
      </c>
      <c r="E8" s="448" t="str">
        <f>INDEX('Социально-коммуникативное разви'!AM5:AM39,H2,1)</f>
        <v/>
      </c>
      <c r="F8" s="449"/>
      <c r="G8" s="161"/>
      <c r="H8" s="161"/>
      <c r="I8" s="161"/>
      <c r="M8" s="154"/>
      <c r="N8" s="154"/>
      <c r="O8" s="154"/>
      <c r="P8" s="78"/>
      <c r="Q8" s="78"/>
      <c r="R8" s="78"/>
    </row>
    <row r="9" spans="1:21" s="115" customFormat="1" ht="39.75" customHeight="1">
      <c r="A9" s="444" t="s">
        <v>156</v>
      </c>
      <c r="B9" s="444"/>
      <c r="C9" s="444"/>
      <c r="D9" s="301" t="str">
        <f>INDEX('Социально-коммуникативное разви'!BC5:BC39,H2,1)</f>
        <v/>
      </c>
      <c r="E9" s="448" t="str">
        <f>INDEX('Социально-коммуникативное разви'!BD5:BD39,H2,1)</f>
        <v/>
      </c>
      <c r="F9" s="449"/>
      <c r="G9" s="161"/>
      <c r="H9" s="161"/>
      <c r="I9" s="161"/>
      <c r="M9" s="154"/>
      <c r="N9" s="154"/>
      <c r="O9" s="154"/>
      <c r="P9" s="78"/>
      <c r="Q9" s="78"/>
      <c r="R9" s="78"/>
    </row>
    <row r="10" spans="1:21" s="115" customFormat="1" ht="33" customHeight="1">
      <c r="A10" s="445" t="s">
        <v>157</v>
      </c>
      <c r="B10" s="445"/>
      <c r="C10" s="445"/>
      <c r="D10" s="307" t="e">
        <f>AVERAGE(D11:D15)</f>
        <v>#DIV/0!</v>
      </c>
      <c r="E10" s="463" t="e">
        <f>IF(D10="","",IF(D10&gt;1.5,"сформирован",IF(D10&lt;0.5,"не сформирован", "в стадии формирования")))</f>
        <v>#DIV/0!</v>
      </c>
      <c r="F10" s="464"/>
      <c r="G10" s="167"/>
      <c r="H10" s="164"/>
      <c r="I10" s="170"/>
    </row>
    <row r="11" spans="1:21" s="115" customFormat="1" ht="25.5" customHeight="1">
      <c r="A11" s="447" t="s">
        <v>126</v>
      </c>
      <c r="B11" s="447"/>
      <c r="C11" s="447"/>
      <c r="D11" s="301" t="str">
        <f>INDEX('Познавательное развитие'!E5:E39,H2,1)</f>
        <v/>
      </c>
      <c r="E11" s="448" t="str">
        <f>INDEX('Познавательное развитие'!F5:F39,H2,1)</f>
        <v/>
      </c>
      <c r="F11" s="449"/>
      <c r="G11" s="121"/>
      <c r="H11" s="121"/>
      <c r="I11" s="121"/>
    </row>
    <row r="12" spans="1:21" s="115" customFormat="1" ht="24.75" customHeight="1">
      <c r="A12" s="444" t="s">
        <v>142</v>
      </c>
      <c r="B12" s="444"/>
      <c r="C12" s="444"/>
      <c r="D12" s="301" t="str">
        <f>INDEX('Познавательное развитие'!K5:K39,H2,1)</f>
        <v/>
      </c>
      <c r="E12" s="448" t="str">
        <f>INDEX('Познавательное развитие'!L5:L39,H2,1)</f>
        <v/>
      </c>
      <c r="F12" s="449"/>
      <c r="G12" s="121"/>
      <c r="H12" s="121"/>
      <c r="I12" s="121"/>
    </row>
    <row r="13" spans="1:21" s="115" customFormat="1" ht="21" customHeight="1">
      <c r="A13" s="444" t="str">
        <f>'сводная по группе'!J3</f>
        <v>Конструирование</v>
      </c>
      <c r="B13" s="444"/>
      <c r="C13" s="444"/>
      <c r="D13" s="302" t="str">
        <f>INDEX('Познавательное развитие'!R5:R39,H2,1)</f>
        <v/>
      </c>
      <c r="E13" s="448" t="str">
        <f>INDEX('Познавательное развитие'!S5:S39,H2,1)</f>
        <v/>
      </c>
      <c r="F13" s="449"/>
      <c r="G13" s="121"/>
      <c r="H13" s="121"/>
      <c r="I13" s="121"/>
    </row>
    <row r="14" spans="1:21" s="115" customFormat="1" ht="26.25" customHeight="1">
      <c r="A14" s="447" t="s">
        <v>144</v>
      </c>
      <c r="B14" s="447"/>
      <c r="C14" s="447"/>
      <c r="D14" s="301" t="str">
        <f>INDEX('Познавательное развитие'!Z5:Z39,H2,1)</f>
        <v/>
      </c>
      <c r="E14" s="448" t="str">
        <f>INDEX('Познавательное развитие'!AA5:AA39,H2,1)</f>
        <v/>
      </c>
      <c r="F14" s="449"/>
      <c r="G14" s="121"/>
      <c r="H14" s="121"/>
      <c r="I14" s="121"/>
    </row>
    <row r="15" spans="1:21" s="115" customFormat="1" ht="24.75" customHeight="1">
      <c r="A15" s="444" t="str">
        <f>'сводная по группе'!L3</f>
        <v>Развитие элементарных математических представлений</v>
      </c>
      <c r="B15" s="444"/>
      <c r="C15" s="444"/>
      <c r="D15" s="301" t="str">
        <f>INDEX('Познавательное развитие'!AM5:AM39,H2,1)</f>
        <v/>
      </c>
      <c r="E15" s="448" t="str">
        <f>INDEX('Познавательное развитие'!AN5:AN39,H2,1)</f>
        <v/>
      </c>
      <c r="F15" s="449"/>
      <c r="G15" s="121"/>
      <c r="H15" s="121"/>
      <c r="I15" s="121"/>
    </row>
    <row r="16" spans="1:21" s="115" customFormat="1" ht="20.25" customHeight="1">
      <c r="A16" s="458" t="s">
        <v>158</v>
      </c>
      <c r="B16" s="458"/>
      <c r="C16" s="458"/>
      <c r="D16" s="308" t="e">
        <f>AVERAGE(D17:D19)</f>
        <v>#DIV/0!</v>
      </c>
      <c r="E16" s="485" t="e">
        <f>IF(D16="","",IF(D16&gt;1.5,"сформирован",IF(D16&lt;0.5,"не сформирован", "в стадии формирования")))</f>
        <v>#DIV/0!</v>
      </c>
      <c r="F16" s="486"/>
      <c r="G16" s="168"/>
      <c r="H16" s="164"/>
      <c r="I16" s="170"/>
    </row>
    <row r="17" spans="1:15" s="115" customFormat="1" ht="34.5" customHeight="1">
      <c r="A17" s="444" t="s">
        <v>146</v>
      </c>
      <c r="B17" s="444"/>
      <c r="C17" s="444"/>
      <c r="D17" s="303" t="str">
        <f>INDEX('Художественно-эстетическое разв'!P5:P39,H2,1)</f>
        <v/>
      </c>
      <c r="E17" s="448" t="str">
        <f>INDEX('Художественно-эстетическое разв'!Q5:Q39,H2,1)</f>
        <v/>
      </c>
      <c r="F17" s="449"/>
      <c r="G17" s="162"/>
      <c r="H17" s="162"/>
      <c r="I17" s="162"/>
    </row>
    <row r="18" spans="1:15" s="115" customFormat="1" ht="35.25" customHeight="1">
      <c r="A18" s="444" t="s">
        <v>159</v>
      </c>
      <c r="B18" s="444"/>
      <c r="C18" s="444"/>
      <c r="D18" s="303" t="str">
        <f>INDEX('Художественно-эстетическое разв'!AA5:AA39,H2,1)</f>
        <v/>
      </c>
      <c r="E18" s="448" t="str">
        <f>INDEX('Художественно-эстетическое разв'!AB5:AB39,H2,1)</f>
        <v/>
      </c>
      <c r="F18" s="449"/>
      <c r="G18" s="162"/>
      <c r="H18" s="162"/>
      <c r="I18" s="162"/>
    </row>
    <row r="19" spans="1:15" s="115" customFormat="1" ht="31.5" customHeight="1">
      <c r="A19" s="444" t="s">
        <v>167</v>
      </c>
      <c r="B19" s="444"/>
      <c r="C19" s="444"/>
      <c r="D19" s="304" t="str">
        <f>INDEX('Художественно-эстетическое разв'!AF5:AF39,H2,1)</f>
        <v/>
      </c>
      <c r="E19" s="448" t="str">
        <f>INDEX('Художественно-эстетическое разв'!AG5:AG39,H2,1)</f>
        <v/>
      </c>
      <c r="F19" s="449"/>
      <c r="G19" s="162"/>
      <c r="H19" s="162"/>
      <c r="I19" s="162"/>
    </row>
    <row r="20" spans="1:15" s="115" customFormat="1" ht="23.25" customHeight="1">
      <c r="A20" s="445" t="s">
        <v>160</v>
      </c>
      <c r="B20" s="445"/>
      <c r="C20" s="445"/>
      <c r="D20" s="307" t="e">
        <f>AVERAGE(D21:D22)</f>
        <v>#DIV/0!</v>
      </c>
      <c r="E20" s="478" t="e">
        <f>IF(D20="","",IF(D20&gt;1.5,"сформирован",IF(D20&lt;0.5,"не сформирован", "в стадии формирования")))</f>
        <v>#DIV/0!</v>
      </c>
      <c r="F20" s="479"/>
      <c r="G20" s="167"/>
      <c r="H20" s="167"/>
      <c r="I20" s="165"/>
    </row>
    <row r="21" spans="1:15" s="115" customFormat="1" ht="25.5" customHeight="1">
      <c r="A21" s="444" t="s">
        <v>148</v>
      </c>
      <c r="B21" s="444"/>
      <c r="C21" s="444"/>
      <c r="D21" s="303" t="str">
        <f>INDEX('Речевое развитие'!O4:O38,H2,1)</f>
        <v/>
      </c>
      <c r="E21" s="476" t="str">
        <f>INDEX('Речевое развитие'!P4:P38,H2,1)</f>
        <v/>
      </c>
      <c r="F21" s="477"/>
      <c r="G21" s="162"/>
      <c r="H21" s="162"/>
      <c r="I21" s="162"/>
    </row>
    <row r="22" spans="1:15" s="115" customFormat="1" ht="37.5" customHeight="1">
      <c r="A22" s="444" t="s">
        <v>161</v>
      </c>
      <c r="B22" s="444"/>
      <c r="C22" s="444"/>
      <c r="D22" s="303" t="str">
        <f>INDEX('Речевое развитие'!V4:V38,H2,1)</f>
        <v/>
      </c>
      <c r="E22" s="472" t="str">
        <f>INDEX('Речевое развитие'!W4:W38,H2,1)</f>
        <v/>
      </c>
      <c r="F22" s="473"/>
      <c r="G22" s="162"/>
      <c r="H22" s="162"/>
      <c r="I22" s="162"/>
    </row>
    <row r="23" spans="1:15" s="115" customFormat="1" ht="24.75" customHeight="1">
      <c r="A23" s="445" t="s">
        <v>162</v>
      </c>
      <c r="B23" s="445"/>
      <c r="C23" s="445"/>
      <c r="D23" s="307" t="e">
        <f>AVERAGE(D24:D25)</f>
        <v>#DIV/0!</v>
      </c>
      <c r="E23" s="460" t="e">
        <f>IF(D23="","",IF(D23&gt;1.5,"сформирован",IF(D23&lt;0.5,"не сформирован", "в стадии формирования")))</f>
        <v>#DIV/0!</v>
      </c>
      <c r="F23" s="461"/>
      <c r="G23" s="169"/>
      <c r="H23" s="169"/>
      <c r="I23" s="166"/>
      <c r="J23" s="159"/>
      <c r="K23" s="160"/>
      <c r="L23" s="160"/>
      <c r="M23" s="160"/>
      <c r="N23" s="160"/>
      <c r="O23" s="160"/>
    </row>
    <row r="24" spans="1:15" s="115" customFormat="1" ht="22.5" customHeight="1">
      <c r="A24" s="480" t="s">
        <v>150</v>
      </c>
      <c r="B24" s="481"/>
      <c r="C24" s="482"/>
      <c r="D24" s="309" t="str">
        <f>INDEX('Физическое развитие'!R4:R38,H2,1)</f>
        <v/>
      </c>
      <c r="E24" s="483" t="str">
        <f>INDEX('Физическое развитие'!S4:S38,H2,1)</f>
        <v/>
      </c>
      <c r="F24" s="484"/>
      <c r="G24" s="163"/>
      <c r="H24" s="163"/>
      <c r="I24" s="163"/>
      <c r="J24" s="159"/>
      <c r="K24" s="160"/>
      <c r="L24" s="160"/>
      <c r="M24" s="160"/>
      <c r="N24" s="160"/>
      <c r="O24" s="160"/>
    </row>
    <row r="25" spans="1:15" s="115" customFormat="1" ht="42" customHeight="1">
      <c r="A25" s="469" t="s">
        <v>163</v>
      </c>
      <c r="B25" s="470"/>
      <c r="C25" s="471"/>
      <c r="D25" s="305" t="str">
        <f>INDEX('Физическое развитие'!X4:X38,H2,1)</f>
        <v/>
      </c>
      <c r="E25" s="474" t="str">
        <f>INDEX('Физическое развитие'!Y4:Y38,H2,1)</f>
        <v/>
      </c>
      <c r="F25" s="475"/>
      <c r="G25" s="163"/>
      <c r="H25" s="163"/>
      <c r="I25" s="163"/>
      <c r="J25" s="159"/>
      <c r="K25" s="160"/>
      <c r="L25" s="160"/>
      <c r="M25" s="160"/>
      <c r="N25" s="160"/>
      <c r="O25" s="160"/>
    </row>
    <row r="26" spans="1:15" s="115" customFormat="1" ht="30.75" customHeight="1">
      <c r="A26" s="77"/>
      <c r="C26" s="148"/>
      <c r="D26" s="134"/>
      <c r="E26" s="77"/>
      <c r="F26" s="77"/>
      <c r="G26" s="77"/>
      <c r="H26" s="80"/>
      <c r="I26" s="80"/>
    </row>
    <row r="27" spans="1:15" s="115" customFormat="1" ht="36.75" customHeight="1">
      <c r="A27" s="455"/>
      <c r="B27" s="455"/>
      <c r="C27" s="79"/>
      <c r="D27" s="134"/>
      <c r="E27" s="77"/>
      <c r="F27" s="77"/>
      <c r="G27" s="77"/>
      <c r="H27" s="80"/>
      <c r="I27" s="80"/>
    </row>
    <row r="28" spans="1:15" s="115" customFormat="1" ht="15.75">
      <c r="A28" s="452"/>
      <c r="B28" s="452"/>
      <c r="C28" s="79"/>
      <c r="D28" s="134"/>
      <c r="E28" s="77"/>
      <c r="F28" s="81"/>
      <c r="G28" s="81"/>
      <c r="H28" s="81"/>
      <c r="I28" s="80"/>
    </row>
    <row r="29" spans="1:15" s="115" customFormat="1" ht="15.75">
      <c r="A29" s="452"/>
      <c r="B29" s="452"/>
      <c r="C29" s="79"/>
      <c r="D29" s="134"/>
      <c r="E29" s="81"/>
      <c r="F29" s="81"/>
      <c r="G29" s="81"/>
      <c r="H29" s="81"/>
      <c r="I29" s="81"/>
    </row>
    <row r="30" spans="1:15" s="115" customFormat="1" ht="15.75">
      <c r="A30" s="452"/>
      <c r="B30" s="452"/>
      <c r="C30" s="79"/>
      <c r="D30" s="134"/>
      <c r="E30" s="81"/>
      <c r="F30" s="81"/>
      <c r="G30" s="81"/>
      <c r="H30" s="81"/>
      <c r="I30" s="81"/>
    </row>
    <row r="31" spans="1:15" s="85" customFormat="1" ht="15.75">
      <c r="A31" s="453"/>
      <c r="B31" s="453"/>
      <c r="C31" s="79"/>
      <c r="D31" s="135"/>
      <c r="E31" s="81"/>
      <c r="F31" s="112"/>
      <c r="G31" s="112"/>
      <c r="H31" s="81"/>
      <c r="I31" s="81"/>
      <c r="J31" s="149"/>
    </row>
    <row r="32" spans="1:15" ht="15.75">
      <c r="A32" s="451"/>
      <c r="B32" s="451"/>
      <c r="C32" s="79"/>
      <c r="D32" s="136"/>
      <c r="E32" s="112"/>
      <c r="F32" s="113"/>
      <c r="G32" s="113"/>
      <c r="H32" s="81"/>
      <c r="I32" s="81"/>
      <c r="J32" s="116"/>
    </row>
    <row r="33" spans="1:10" ht="15.75">
      <c r="A33" s="451"/>
      <c r="B33" s="451"/>
      <c r="C33" s="79"/>
      <c r="D33" s="137"/>
      <c r="E33" s="113"/>
      <c r="F33" s="78"/>
      <c r="G33" s="78"/>
      <c r="H33" s="81"/>
      <c r="I33" s="81"/>
      <c r="J33" s="116"/>
    </row>
    <row r="34" spans="1:10" ht="15.75">
      <c r="A34" s="451"/>
      <c r="B34" s="451"/>
      <c r="C34" s="81"/>
      <c r="D34" s="137"/>
      <c r="E34" s="78"/>
      <c r="F34" s="78"/>
      <c r="G34" s="78"/>
      <c r="H34" s="81"/>
      <c r="I34" s="81"/>
      <c r="J34" s="116"/>
    </row>
    <row r="35" spans="1:10" ht="15.75">
      <c r="A35" s="451"/>
      <c r="B35" s="451"/>
      <c r="C35" s="451"/>
      <c r="D35" s="137"/>
      <c r="E35" s="78"/>
      <c r="F35" s="78"/>
      <c r="G35" s="78"/>
      <c r="H35" s="81"/>
      <c r="I35" s="81"/>
      <c r="J35" s="116"/>
    </row>
    <row r="36" spans="1:10" ht="15.75">
      <c r="A36" s="454"/>
      <c r="B36" s="454"/>
      <c r="C36" s="78"/>
      <c r="D36" s="137"/>
      <c r="E36" s="78"/>
      <c r="F36" s="78"/>
      <c r="G36" s="78"/>
      <c r="H36" s="81"/>
      <c r="I36" s="81"/>
      <c r="J36" s="116"/>
    </row>
    <row r="37" spans="1:10" ht="15.75">
      <c r="A37" s="78"/>
      <c r="B37" s="78"/>
      <c r="C37" s="78"/>
      <c r="D37" s="137"/>
      <c r="E37" s="78"/>
      <c r="F37" s="78"/>
      <c r="G37" s="78"/>
      <c r="H37" s="81"/>
      <c r="I37" s="81"/>
      <c r="J37" s="116"/>
    </row>
    <row r="38" spans="1:10" ht="15.75">
      <c r="A38" s="78"/>
      <c r="B38" s="78"/>
      <c r="C38" s="78"/>
      <c r="D38" s="137"/>
      <c r="E38" s="78"/>
      <c r="F38" s="81"/>
      <c r="G38" s="81"/>
      <c r="H38" s="81"/>
      <c r="I38" s="81"/>
      <c r="J38" s="116"/>
    </row>
    <row r="39" spans="1:10" ht="15.75">
      <c r="A39" s="78"/>
      <c r="B39" s="78"/>
      <c r="C39" s="78"/>
      <c r="D39" s="137"/>
      <c r="E39" s="81"/>
      <c r="F39" s="81"/>
      <c r="G39" s="81"/>
      <c r="H39" s="81"/>
      <c r="I39" s="81"/>
      <c r="J39" s="116"/>
    </row>
    <row r="40" spans="1:10" ht="15.75">
      <c r="A40" s="78"/>
      <c r="B40" s="78"/>
      <c r="C40" s="78"/>
      <c r="D40" s="136"/>
      <c r="E40" s="81"/>
      <c r="F40" s="81"/>
      <c r="G40" s="81"/>
      <c r="H40" s="81"/>
      <c r="I40" s="81"/>
      <c r="J40" s="116"/>
    </row>
    <row r="41" spans="1:10" ht="15.75">
      <c r="A41" s="78"/>
      <c r="B41" s="78"/>
      <c r="C41" s="78"/>
      <c r="D41" s="138"/>
      <c r="E41" s="81"/>
      <c r="F41" s="81"/>
      <c r="G41" s="81"/>
      <c r="H41" s="81"/>
      <c r="I41" s="81"/>
      <c r="J41" s="116"/>
    </row>
    <row r="42" spans="1:10" ht="15.75">
      <c r="A42" s="78"/>
      <c r="B42" s="78"/>
      <c r="C42" s="78"/>
      <c r="D42" s="137"/>
      <c r="E42" s="81"/>
      <c r="F42" s="81"/>
      <c r="G42" s="81"/>
      <c r="H42" s="81"/>
      <c r="I42" s="81"/>
      <c r="J42" s="116"/>
    </row>
    <row r="43" spans="1:10" ht="15.75">
      <c r="A43" s="457"/>
      <c r="B43" s="457"/>
      <c r="C43" s="457"/>
      <c r="D43" s="137"/>
      <c r="E43" s="115"/>
      <c r="F43" s="115"/>
      <c r="G43" s="115"/>
      <c r="H43" s="115"/>
      <c r="I43" s="149"/>
    </row>
    <row r="44" spans="1:10" ht="15.75">
      <c r="A44" s="147"/>
      <c r="B44" s="147"/>
      <c r="C44" s="147"/>
      <c r="D44" s="137"/>
      <c r="E44" s="115"/>
      <c r="F44" s="115"/>
      <c r="G44" s="115"/>
      <c r="H44" s="115"/>
      <c r="I44" s="116"/>
    </row>
    <row r="45" spans="1:10" ht="15.75">
      <c r="A45" s="78"/>
      <c r="B45" s="78"/>
      <c r="C45" s="78"/>
      <c r="D45" s="137"/>
      <c r="E45" s="115"/>
      <c r="F45" s="115"/>
      <c r="G45" s="115"/>
      <c r="H45" s="115"/>
      <c r="I45" s="116"/>
    </row>
    <row r="46" spans="1:10" ht="15.75">
      <c r="A46" s="78"/>
      <c r="B46" s="78"/>
      <c r="C46" s="78"/>
      <c r="D46" s="137"/>
      <c r="E46" s="115"/>
      <c r="F46" s="115"/>
      <c r="G46" s="115"/>
      <c r="H46" s="115"/>
      <c r="I46" s="116"/>
    </row>
    <row r="47" spans="1:10" ht="15.75">
      <c r="A47" s="78"/>
      <c r="B47" s="78"/>
      <c r="C47" s="78"/>
      <c r="D47" s="152"/>
      <c r="E47" s="115"/>
      <c r="F47" s="115"/>
      <c r="G47" s="115"/>
      <c r="H47" s="115"/>
      <c r="I47" s="116"/>
    </row>
    <row r="48" spans="1:10" ht="15.75">
      <c r="A48" s="78"/>
      <c r="B48" s="78"/>
      <c r="C48" s="78"/>
      <c r="D48" s="138"/>
      <c r="E48" s="115"/>
      <c r="F48" s="115"/>
      <c r="G48" s="115"/>
      <c r="H48" s="115"/>
      <c r="I48" s="116"/>
    </row>
    <row r="49" spans="1:9" ht="15.75">
      <c r="A49" s="78"/>
      <c r="B49" s="78"/>
      <c r="C49" s="78"/>
      <c r="D49" s="153"/>
      <c r="E49" s="115"/>
      <c r="F49" s="115"/>
      <c r="G49" s="115"/>
      <c r="H49" s="115"/>
      <c r="I49" s="116"/>
    </row>
    <row r="50" spans="1:9" ht="15.75">
      <c r="A50" s="456"/>
      <c r="B50" s="456"/>
      <c r="C50" s="456"/>
      <c r="D50" s="153"/>
      <c r="E50" s="115"/>
      <c r="F50" s="115"/>
      <c r="G50" s="115"/>
      <c r="H50" s="115"/>
      <c r="I50" s="116"/>
    </row>
    <row r="51" spans="1:9" ht="15.75">
      <c r="A51" s="147"/>
      <c r="B51" s="147"/>
      <c r="C51" s="147"/>
      <c r="D51" s="153"/>
      <c r="E51" s="115"/>
      <c r="F51" s="154"/>
      <c r="G51" s="115"/>
      <c r="H51" s="115"/>
      <c r="I51" s="116"/>
    </row>
    <row r="52" spans="1:9" ht="15.75">
      <c r="A52" s="154"/>
      <c r="B52" s="154"/>
      <c r="C52" s="154"/>
      <c r="D52" s="137"/>
      <c r="E52" s="154"/>
      <c r="F52" s="154"/>
      <c r="G52" s="115"/>
      <c r="H52" s="115"/>
      <c r="I52" s="116"/>
    </row>
    <row r="53" spans="1:9" ht="15.75">
      <c r="A53" s="154"/>
      <c r="B53" s="78"/>
      <c r="C53" s="154"/>
      <c r="D53" s="153"/>
      <c r="E53" s="154"/>
      <c r="F53" s="154"/>
      <c r="G53" s="115"/>
      <c r="H53" s="115"/>
      <c r="I53" s="116"/>
    </row>
    <row r="54" spans="1:9" ht="15.75">
      <c r="A54" s="150"/>
      <c r="B54" s="150"/>
      <c r="C54" s="150"/>
      <c r="D54" s="151"/>
      <c r="E54" s="150"/>
      <c r="F54" s="146"/>
      <c r="G54" s="85"/>
      <c r="H54" s="85"/>
    </row>
    <row r="55" spans="1:9" ht="15.75">
      <c r="C55" s="21"/>
      <c r="D55" s="140"/>
      <c r="E55" s="111"/>
      <c r="F55" s="21"/>
    </row>
    <row r="56" spans="1:9" ht="15.75">
      <c r="C56" s="22"/>
      <c r="D56" s="141"/>
      <c r="E56" s="21"/>
    </row>
    <row r="57" spans="1:9" ht="15.75">
      <c r="C57" s="22"/>
      <c r="D57" s="139"/>
    </row>
    <row r="58" spans="1:9" ht="15.75">
      <c r="C58" s="111"/>
      <c r="D58" s="139"/>
    </row>
    <row r="59" spans="1:9" ht="15.75">
      <c r="C59" s="20"/>
      <c r="D59" s="139"/>
    </row>
    <row r="60" spans="1:9" ht="15.75">
      <c r="A60" s="21"/>
      <c r="B60" s="21"/>
      <c r="C60" s="21"/>
      <c r="D60" s="139"/>
    </row>
    <row r="61" spans="1:9" ht="15.75">
      <c r="A61" s="21"/>
      <c r="B61" s="21"/>
      <c r="C61" s="21"/>
      <c r="D61" s="139"/>
    </row>
    <row r="62" spans="1:9" ht="15.75">
      <c r="A62" s="21"/>
      <c r="B62" s="21"/>
      <c r="C62" s="21"/>
      <c r="D62" s="139"/>
    </row>
    <row r="63" spans="1:9" ht="15.75">
      <c r="A63" s="21"/>
      <c r="B63" s="21"/>
      <c r="C63" s="21"/>
      <c r="D63" s="140"/>
    </row>
    <row r="64" spans="1:9" ht="15.75">
      <c r="A64" s="21"/>
      <c r="B64" s="21"/>
      <c r="C64" s="21"/>
    </row>
    <row r="65" spans="1:3" ht="15.75">
      <c r="A65" s="21"/>
      <c r="B65" s="21"/>
      <c r="C65" s="21"/>
    </row>
    <row r="66" spans="1:3">
      <c r="A66" s="350"/>
      <c r="B66" s="350"/>
      <c r="C66" s="350"/>
    </row>
    <row r="67" spans="1:3">
      <c r="A67" s="123"/>
      <c r="B67" s="123"/>
    </row>
  </sheetData>
  <sheetProtection password="CC6F" sheet="1" objects="1" scenarios="1" selectLockedCells="1"/>
  <mergeCells count="60">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S2:U2"/>
    <mergeCell ref="P2:R2"/>
    <mergeCell ref="A13:C13"/>
    <mergeCell ref="A10:C10"/>
    <mergeCell ref="A8:C8"/>
    <mergeCell ref="A11:C11"/>
    <mergeCell ref="E7:F7"/>
    <mergeCell ref="E8:F8"/>
    <mergeCell ref="E9:F9"/>
    <mergeCell ref="E11:F11"/>
    <mergeCell ref="E13:F13"/>
    <mergeCell ref="C4:F4"/>
    <mergeCell ref="E12:F12"/>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90" t="s">
        <v>12</v>
      </c>
      <c r="B1" s="490"/>
      <c r="C1" s="490"/>
      <c r="D1" s="490" t="s">
        <v>68</v>
      </c>
      <c r="E1" s="490"/>
      <c r="F1" s="490"/>
      <c r="G1" s="490" t="s">
        <v>67</v>
      </c>
      <c r="H1" s="490"/>
      <c r="I1" s="490"/>
      <c r="J1" s="490" t="s">
        <v>87</v>
      </c>
      <c r="K1" s="490"/>
      <c r="L1" s="490"/>
      <c r="M1" s="487" t="s">
        <v>107</v>
      </c>
      <c r="N1" s="488"/>
      <c r="O1" s="489"/>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BE40"/>
  <sheetViews>
    <sheetView topLeftCell="A5" zoomScale="70" zoomScaleNormal="70" workbookViewId="0">
      <selection activeCell="Q5" sqref="Q5:AA39"/>
    </sheetView>
  </sheetViews>
  <sheetFormatPr defaultColWidth="9.140625" defaultRowHeight="1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c r="A1" s="319" t="s">
        <v>119</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row>
    <row r="2" spans="1:57" ht="45" customHeight="1" thickBot="1">
      <c r="A2" s="329" t="str">
        <f>список!A1</f>
        <v>№</v>
      </c>
      <c r="B2" s="332" t="str">
        <f>список!B1</f>
        <v>Фамилия, имя воспитанника</v>
      </c>
      <c r="C2" s="329" t="str">
        <f>список!C1</f>
        <v xml:space="preserve">дата </v>
      </c>
      <c r="D2" s="321" t="s">
        <v>120</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2"/>
      <c r="AD2" s="190"/>
      <c r="AE2" s="190"/>
      <c r="AF2" s="323" t="s">
        <v>123</v>
      </c>
      <c r="AG2" s="324"/>
      <c r="AH2" s="324"/>
      <c r="AI2" s="324"/>
      <c r="AJ2" s="324"/>
      <c r="AK2" s="324"/>
      <c r="AL2" s="324"/>
      <c r="AM2" s="325"/>
      <c r="AN2" s="326" t="s">
        <v>124</v>
      </c>
      <c r="AO2" s="327"/>
      <c r="AP2" s="327"/>
      <c r="AQ2" s="327"/>
      <c r="AR2" s="327"/>
      <c r="AS2" s="327"/>
      <c r="AT2" s="327"/>
      <c r="AU2" s="327"/>
      <c r="AV2" s="327"/>
      <c r="AW2" s="327"/>
      <c r="AX2" s="327"/>
      <c r="AY2" s="327"/>
      <c r="AZ2" s="327"/>
      <c r="BA2" s="327"/>
      <c r="BB2" s="327"/>
      <c r="BC2" s="327"/>
      <c r="BD2" s="328"/>
      <c r="BE2" s="127"/>
    </row>
    <row r="3" spans="1:57" ht="27.75" customHeight="1" thickBot="1">
      <c r="A3" s="330"/>
      <c r="B3" s="333"/>
      <c r="C3" s="335"/>
      <c r="D3" s="337" t="s">
        <v>121</v>
      </c>
      <c r="E3" s="338"/>
      <c r="F3" s="338"/>
      <c r="G3" s="338"/>
      <c r="H3" s="338"/>
      <c r="I3" s="338"/>
      <c r="J3" s="338"/>
      <c r="K3" s="338"/>
      <c r="L3" s="338"/>
      <c r="M3" s="338"/>
      <c r="N3" s="338"/>
      <c r="O3" s="338"/>
      <c r="P3" s="339"/>
      <c r="Q3" s="337" t="s">
        <v>122</v>
      </c>
      <c r="R3" s="338"/>
      <c r="S3" s="338"/>
      <c r="T3" s="338"/>
      <c r="U3" s="338"/>
      <c r="V3" s="338"/>
      <c r="W3" s="338"/>
      <c r="X3" s="338"/>
      <c r="Y3" s="338"/>
      <c r="Z3" s="338"/>
      <c r="AA3" s="338"/>
      <c r="AB3" s="338"/>
      <c r="AC3" s="339"/>
      <c r="AD3" s="348" t="s">
        <v>0</v>
      </c>
      <c r="AE3" s="341"/>
      <c r="AF3" s="346" t="s">
        <v>191</v>
      </c>
      <c r="AG3" s="314" t="s">
        <v>192</v>
      </c>
      <c r="AH3" s="314" t="s">
        <v>306</v>
      </c>
      <c r="AI3" s="314" t="s">
        <v>193</v>
      </c>
      <c r="AJ3" s="314" t="s">
        <v>307</v>
      </c>
      <c r="AK3" s="314" t="s">
        <v>308</v>
      </c>
      <c r="AL3" s="316" t="s">
        <v>0</v>
      </c>
      <c r="AM3" s="316"/>
      <c r="AN3" s="314" t="s">
        <v>194</v>
      </c>
      <c r="AO3" s="314" t="s">
        <v>195</v>
      </c>
      <c r="AP3" s="314" t="s">
        <v>197</v>
      </c>
      <c r="AQ3" s="314" t="s">
        <v>198</v>
      </c>
      <c r="AR3" s="314" t="s">
        <v>199</v>
      </c>
      <c r="AS3" s="314" t="s">
        <v>196</v>
      </c>
      <c r="AT3" s="314" t="s">
        <v>200</v>
      </c>
      <c r="AU3" s="314" t="s">
        <v>201</v>
      </c>
      <c r="AV3" s="314" t="s">
        <v>202</v>
      </c>
      <c r="AW3" s="314" t="s">
        <v>203</v>
      </c>
      <c r="AX3" s="314" t="s">
        <v>204</v>
      </c>
      <c r="AY3" s="314" t="s">
        <v>205</v>
      </c>
      <c r="AZ3" s="314" t="s">
        <v>206</v>
      </c>
      <c r="BA3" s="314" t="s">
        <v>207</v>
      </c>
      <c r="BB3" s="314" t="s">
        <v>208</v>
      </c>
      <c r="BC3" s="342" t="s">
        <v>0</v>
      </c>
      <c r="BD3" s="343"/>
      <c r="BE3" s="127"/>
    </row>
    <row r="4" spans="1:57" ht="329.25" customHeight="1" thickBot="1">
      <c r="A4" s="331"/>
      <c r="B4" s="334"/>
      <c r="C4" s="336"/>
      <c r="D4" s="132" t="s">
        <v>169</v>
      </c>
      <c r="E4" s="132" t="s">
        <v>170</v>
      </c>
      <c r="F4" s="132" t="s">
        <v>171</v>
      </c>
      <c r="G4" s="132" t="s">
        <v>172</v>
      </c>
      <c r="H4" s="132" t="s">
        <v>173</v>
      </c>
      <c r="I4" s="132" t="s">
        <v>174</v>
      </c>
      <c r="J4" s="132" t="s">
        <v>175</v>
      </c>
      <c r="K4" s="132" t="s">
        <v>176</v>
      </c>
      <c r="L4" s="132" t="s">
        <v>177</v>
      </c>
      <c r="M4" s="132" t="s">
        <v>178</v>
      </c>
      <c r="N4" s="132" t="s">
        <v>179</v>
      </c>
      <c r="O4" s="340" t="s">
        <v>277</v>
      </c>
      <c r="P4" s="341"/>
      <c r="Q4" s="132" t="s">
        <v>180</v>
      </c>
      <c r="R4" s="132" t="s">
        <v>181</v>
      </c>
      <c r="S4" s="132" t="s">
        <v>182</v>
      </c>
      <c r="T4" s="132" t="s">
        <v>183</v>
      </c>
      <c r="U4" s="132" t="s">
        <v>184</v>
      </c>
      <c r="V4" s="132" t="s">
        <v>185</v>
      </c>
      <c r="W4" s="132" t="s">
        <v>186</v>
      </c>
      <c r="X4" s="132" t="s">
        <v>187</v>
      </c>
      <c r="Y4" s="132" t="s">
        <v>188</v>
      </c>
      <c r="Z4" s="132" t="s">
        <v>189</v>
      </c>
      <c r="AA4" s="206" t="s">
        <v>190</v>
      </c>
      <c r="AB4" s="340" t="s">
        <v>277</v>
      </c>
      <c r="AC4" s="341"/>
      <c r="AD4" s="349"/>
      <c r="AE4" s="345"/>
      <c r="AF4" s="347"/>
      <c r="AG4" s="318"/>
      <c r="AH4" s="318"/>
      <c r="AI4" s="318"/>
      <c r="AJ4" s="318"/>
      <c r="AK4" s="318"/>
      <c r="AL4" s="317"/>
      <c r="AM4" s="317"/>
      <c r="AN4" s="315"/>
      <c r="AO4" s="315"/>
      <c r="AP4" s="315"/>
      <c r="AQ4" s="315"/>
      <c r="AR4" s="315"/>
      <c r="AS4" s="315"/>
      <c r="AT4" s="315"/>
      <c r="AU4" s="315"/>
      <c r="AV4" s="315"/>
      <c r="AW4" s="315"/>
      <c r="AX4" s="315"/>
      <c r="AY4" s="315"/>
      <c r="AZ4" s="315"/>
      <c r="BA4" s="315"/>
      <c r="BB4" s="315"/>
      <c r="BC4" s="344"/>
      <c r="BD4" s="345"/>
      <c r="BE4" s="127"/>
    </row>
    <row r="5" spans="1:57" ht="15.75">
      <c r="A5" s="82">
        <f>список!A2</f>
        <v>1</v>
      </c>
      <c r="B5" s="145" t="str">
        <f>IF(список!B2="","",список!B2)</f>
        <v/>
      </c>
      <c r="C5" s="82" t="str">
        <f>IF(список!C2="","",список!C2)</f>
        <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69" t="str">
        <f>IF(AB5="","",IF(AB5&gt;1.5,"сформирован",IF(AB5&lt;0.5,"не сформирован", "в стадии формирования")))</f>
        <v/>
      </c>
      <c r="AD5" s="270" t="str">
        <f t="shared" ref="AD5:AD39" si="0">IF(O5="","",IF(AB5="","",SUM(O5+AB5)/2))</f>
        <v/>
      </c>
      <c r="AE5" s="235" t="str">
        <f>IF(AD5="","",IF(AD5&gt;1.5,"сформирован",IF(AD5&lt;0.5,"не сформирован", "в стадии формирования")))</f>
        <v/>
      </c>
      <c r="AF5" s="194"/>
      <c r="AG5" s="195"/>
      <c r="AH5" s="194"/>
      <c r="AI5" s="246"/>
      <c r="AJ5" s="242"/>
      <c r="AK5" s="242"/>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246"/>
      <c r="AY5" s="242"/>
      <c r="AZ5" s="242"/>
      <c r="BA5" s="242"/>
      <c r="BB5" s="24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ht="15.75">
      <c r="A6" s="82">
        <f>список!A3</f>
        <v>2</v>
      </c>
      <c r="B6" s="145" t="str">
        <f>IF(список!B3="","",список!B3)</f>
        <v/>
      </c>
      <c r="C6" s="82">
        <f>IF(список!C3="","",список!C3)</f>
        <v>0</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6" t="str">
        <f t="shared" ref="AC6:AC39" si="4">IF(AB6="","",IF(AB6&gt;1.5,"сформирован",IF(AB6&lt;0.5,"не сформирован", "в стадии формирования")))</f>
        <v/>
      </c>
      <c r="AD6" s="271" t="str">
        <f t="shared" si="0"/>
        <v/>
      </c>
      <c r="AE6" s="272" t="str">
        <f t="shared" ref="AE6:AE39" si="5">IF(AD6="","",IF(AD6&gt;1.5,"сформирован",IF(AD6&lt;0.5,"не сформирован", "в стадии формирования")))</f>
        <v/>
      </c>
      <c r="AF6" s="193"/>
      <c r="AG6" s="196"/>
      <c r="AH6" s="193"/>
      <c r="AI6" s="237"/>
      <c r="AJ6" s="243"/>
      <c r="AK6" s="243"/>
      <c r="AL6" s="265" t="str">
        <f t="shared" ref="AL6:AL39" si="6">IF(AF6="","",IF(AG6="","",IF(AH6="","",IF(AI6="","",IF(AJ6="","",IF(AK6="","",SUM(AF6:AK6)/6))))))</f>
        <v/>
      </c>
      <c r="AM6" s="266" t="str">
        <f t="shared" ref="AM6:AM39" si="7">IF(AL6="","",IF(AL6&gt;1.5,"сформирован",IF(AL6&lt;0.5,"не сформирован","в стадии формирования")))</f>
        <v/>
      </c>
      <c r="AN6" s="191"/>
      <c r="AO6" s="193"/>
      <c r="AP6" s="193"/>
      <c r="AQ6" s="193"/>
      <c r="AR6" s="193"/>
      <c r="AS6" s="193"/>
      <c r="AT6" s="193"/>
      <c r="AU6" s="193"/>
      <c r="AV6" s="193"/>
      <c r="AW6" s="193"/>
      <c r="AX6" s="237"/>
      <c r="AY6" s="243"/>
      <c r="AZ6" s="243"/>
      <c r="BA6" s="243"/>
      <c r="BB6" s="243"/>
      <c r="BC6" s="261" t="str">
        <f t="shared" ref="BC6:BC39" si="8">IF(AN6="","",IF(AO6="","",IF(AP6="","",IF(AQ6="","",IF(AR6="","",IF(AS6="","",IF(AT6="","",IF(AU6="","",IF(AV6="","",IF(AW6="","",IF(AX6="","",IF(AY6="","",IF(AZ6="","",IF(BA6="","",IF(BB6="","",(SUM(AN6:BB6)/15))))))))))))))))</f>
        <v/>
      </c>
      <c r="BD6" s="262" t="str">
        <f t="shared" ref="BD6:BD39" si="9">IF(BC6="","",IF(BC6&gt;1.5,"сформирован",IF(BC6&lt;0.5,"не сформирован", "в стадии формирования")))</f>
        <v/>
      </c>
      <c r="BE6" s="127"/>
    </row>
    <row r="7" spans="1:57" ht="15.75">
      <c r="A7" s="82">
        <f>список!A4</f>
        <v>3</v>
      </c>
      <c r="B7" s="145" t="str">
        <f>IF(список!B4="","",список!B4)</f>
        <v/>
      </c>
      <c r="C7" s="82">
        <f>IF(список!C4="","",список!C4)</f>
        <v>0</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6" t="str">
        <f t="shared" si="4"/>
        <v/>
      </c>
      <c r="AD7" s="271" t="str">
        <f t="shared" si="0"/>
        <v/>
      </c>
      <c r="AE7" s="272" t="str">
        <f t="shared" si="5"/>
        <v/>
      </c>
      <c r="AF7" s="193"/>
      <c r="AG7" s="196"/>
      <c r="AH7" s="193"/>
      <c r="AI7" s="237"/>
      <c r="AJ7" s="243"/>
      <c r="AK7" s="243"/>
      <c r="AL7" s="265" t="str">
        <f t="shared" si="6"/>
        <v/>
      </c>
      <c r="AM7" s="266" t="str">
        <f t="shared" si="7"/>
        <v/>
      </c>
      <c r="AN7" s="191"/>
      <c r="AO7" s="193"/>
      <c r="AP7" s="193"/>
      <c r="AQ7" s="193"/>
      <c r="AR7" s="193"/>
      <c r="AS7" s="193"/>
      <c r="AT7" s="193"/>
      <c r="AU7" s="193"/>
      <c r="AV7" s="193"/>
      <c r="AW7" s="193"/>
      <c r="AX7" s="237"/>
      <c r="AY7" s="243"/>
      <c r="AZ7" s="243"/>
      <c r="BA7" s="243"/>
      <c r="BB7" s="243"/>
      <c r="BC7" s="261" t="str">
        <f t="shared" si="8"/>
        <v/>
      </c>
      <c r="BD7" s="262" t="str">
        <f t="shared" si="9"/>
        <v/>
      </c>
      <c r="BE7" s="127"/>
    </row>
    <row r="8" spans="1:57" ht="15.75">
      <c r="A8" s="82">
        <f>список!A5</f>
        <v>4</v>
      </c>
      <c r="B8" s="145" t="str">
        <f>IF(список!B5="","",список!B5)</f>
        <v/>
      </c>
      <c r="C8" s="82">
        <f>IF(список!C5="","",список!C5)</f>
        <v>0</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6" t="str">
        <f t="shared" si="4"/>
        <v/>
      </c>
      <c r="AD8" s="271" t="str">
        <f t="shared" si="0"/>
        <v/>
      </c>
      <c r="AE8" s="272" t="str">
        <f t="shared" si="5"/>
        <v/>
      </c>
      <c r="AF8" s="193"/>
      <c r="AG8" s="196"/>
      <c r="AH8" s="193"/>
      <c r="AI8" s="237"/>
      <c r="AJ8" s="243"/>
      <c r="AK8" s="243"/>
      <c r="AL8" s="265" t="str">
        <f t="shared" si="6"/>
        <v/>
      </c>
      <c r="AM8" s="266" t="str">
        <f t="shared" si="7"/>
        <v/>
      </c>
      <c r="AN8" s="191"/>
      <c r="AO8" s="193"/>
      <c r="AP8" s="193"/>
      <c r="AQ8" s="193"/>
      <c r="AR8" s="193"/>
      <c r="AS8" s="193"/>
      <c r="AT8" s="193"/>
      <c r="AU8" s="193"/>
      <c r="AV8" s="193"/>
      <c r="AW8" s="193"/>
      <c r="AX8" s="237"/>
      <c r="AY8" s="243"/>
      <c r="AZ8" s="243"/>
      <c r="BA8" s="243"/>
      <c r="BB8" s="243"/>
      <c r="BC8" s="261" t="str">
        <f t="shared" si="8"/>
        <v/>
      </c>
      <c r="BD8" s="262" t="str">
        <f t="shared" si="9"/>
        <v/>
      </c>
      <c r="BE8" s="127"/>
    </row>
    <row r="9" spans="1:57" ht="15.75">
      <c r="A9" s="82">
        <f>список!A6</f>
        <v>5</v>
      </c>
      <c r="B9" s="145" t="str">
        <f>IF(список!B6="","",список!B6)</f>
        <v/>
      </c>
      <c r="C9" s="82">
        <f>IF(список!C6="","",список!C6)</f>
        <v>0</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6" t="str">
        <f t="shared" si="4"/>
        <v/>
      </c>
      <c r="AD9" s="271" t="str">
        <f t="shared" si="0"/>
        <v/>
      </c>
      <c r="AE9" s="272" t="str">
        <f t="shared" si="5"/>
        <v/>
      </c>
      <c r="AF9" s="193"/>
      <c r="AG9" s="196"/>
      <c r="AH9" s="193"/>
      <c r="AI9" s="237"/>
      <c r="AJ9" s="243"/>
      <c r="AK9" s="243"/>
      <c r="AL9" s="265" t="str">
        <f t="shared" si="6"/>
        <v/>
      </c>
      <c r="AM9" s="266" t="str">
        <f t="shared" si="7"/>
        <v/>
      </c>
      <c r="AN9" s="191"/>
      <c r="AO9" s="193"/>
      <c r="AP9" s="193"/>
      <c r="AQ9" s="193"/>
      <c r="AR9" s="193"/>
      <c r="AS9" s="193"/>
      <c r="AT9" s="193"/>
      <c r="AU9" s="193"/>
      <c r="AV9" s="193"/>
      <c r="AW9" s="193"/>
      <c r="AX9" s="237"/>
      <c r="AY9" s="243"/>
      <c r="AZ9" s="243"/>
      <c r="BA9" s="243"/>
      <c r="BB9" s="243"/>
      <c r="BC9" s="261" t="str">
        <f t="shared" si="8"/>
        <v/>
      </c>
      <c r="BD9" s="262" t="str">
        <f t="shared" si="9"/>
        <v/>
      </c>
      <c r="BE9" s="127"/>
    </row>
    <row r="10" spans="1:57" ht="15.75">
      <c r="A10" s="82">
        <f>список!A7</f>
        <v>6</v>
      </c>
      <c r="B10" s="145" t="str">
        <f>IF(список!B7="","",список!B7)</f>
        <v/>
      </c>
      <c r="C10" s="82">
        <f>IF(список!C7="","",список!C7)</f>
        <v>0</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6" t="str">
        <f t="shared" si="4"/>
        <v/>
      </c>
      <c r="AD10" s="271" t="str">
        <f t="shared" si="0"/>
        <v/>
      </c>
      <c r="AE10" s="272" t="str">
        <f t="shared" si="5"/>
        <v/>
      </c>
      <c r="AF10" s="193"/>
      <c r="AG10" s="196"/>
      <c r="AH10" s="193"/>
      <c r="AI10" s="237"/>
      <c r="AJ10" s="243"/>
      <c r="AK10" s="243"/>
      <c r="AL10" s="265" t="str">
        <f t="shared" si="6"/>
        <v/>
      </c>
      <c r="AM10" s="266" t="str">
        <f t="shared" si="7"/>
        <v/>
      </c>
      <c r="AN10" s="191"/>
      <c r="AO10" s="193"/>
      <c r="AP10" s="193"/>
      <c r="AQ10" s="193"/>
      <c r="AR10" s="193"/>
      <c r="AS10" s="193"/>
      <c r="AT10" s="193"/>
      <c r="AU10" s="193"/>
      <c r="AV10" s="193"/>
      <c r="AW10" s="193"/>
      <c r="AX10" s="237"/>
      <c r="AY10" s="243"/>
      <c r="AZ10" s="243"/>
      <c r="BA10" s="243"/>
      <c r="BB10" s="243"/>
      <c r="BC10" s="261" t="str">
        <f t="shared" si="8"/>
        <v/>
      </c>
      <c r="BD10" s="262" t="str">
        <f t="shared" si="9"/>
        <v/>
      </c>
      <c r="BE10" s="127"/>
    </row>
    <row r="11" spans="1:57" ht="15.75">
      <c r="A11" s="82">
        <f>список!A8</f>
        <v>7</v>
      </c>
      <c r="B11" s="145" t="str">
        <f>IF(список!B8="","",список!B8)</f>
        <v/>
      </c>
      <c r="C11" s="82">
        <f>IF(список!C8="","",список!C8)</f>
        <v>0</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6" t="str">
        <f t="shared" si="4"/>
        <v/>
      </c>
      <c r="AD11" s="271" t="str">
        <f t="shared" si="0"/>
        <v/>
      </c>
      <c r="AE11" s="272" t="str">
        <f t="shared" si="5"/>
        <v/>
      </c>
      <c r="AF11" s="193"/>
      <c r="AG11" s="196"/>
      <c r="AH11" s="193"/>
      <c r="AI11" s="237"/>
      <c r="AJ11" s="243"/>
      <c r="AK11" s="243"/>
      <c r="AL11" s="265" t="str">
        <f t="shared" si="6"/>
        <v/>
      </c>
      <c r="AM11" s="266" t="str">
        <f t="shared" si="7"/>
        <v/>
      </c>
      <c r="AN11" s="191"/>
      <c r="AO11" s="193"/>
      <c r="AP11" s="193"/>
      <c r="AQ11" s="193"/>
      <c r="AR11" s="193"/>
      <c r="AS11" s="193"/>
      <c r="AT11" s="193"/>
      <c r="AU11" s="193"/>
      <c r="AV11" s="193"/>
      <c r="AW11" s="193"/>
      <c r="AX11" s="237"/>
      <c r="AY11" s="243"/>
      <c r="AZ11" s="243"/>
      <c r="BA11" s="243"/>
      <c r="BB11" s="243"/>
      <c r="BC11" s="261" t="str">
        <f t="shared" si="8"/>
        <v/>
      </c>
      <c r="BD11" s="262" t="str">
        <f t="shared" si="9"/>
        <v/>
      </c>
      <c r="BE11" s="127"/>
    </row>
    <row r="12" spans="1:57" ht="15.75">
      <c r="A12" s="82">
        <f>список!A9</f>
        <v>8</v>
      </c>
      <c r="B12" s="145" t="str">
        <f>IF(список!B9="","",список!B9)</f>
        <v/>
      </c>
      <c r="C12" s="82">
        <f>IF(список!C9="","",список!C9)</f>
        <v>0</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6" t="str">
        <f t="shared" si="4"/>
        <v/>
      </c>
      <c r="AD12" s="271" t="str">
        <f t="shared" si="0"/>
        <v/>
      </c>
      <c r="AE12" s="272" t="str">
        <f t="shared" si="5"/>
        <v/>
      </c>
      <c r="AF12" s="193"/>
      <c r="AG12" s="196"/>
      <c r="AH12" s="193"/>
      <c r="AI12" s="237"/>
      <c r="AJ12" s="243"/>
      <c r="AK12" s="243"/>
      <c r="AL12" s="265" t="str">
        <f t="shared" si="6"/>
        <v/>
      </c>
      <c r="AM12" s="266" t="str">
        <f t="shared" si="7"/>
        <v/>
      </c>
      <c r="AN12" s="191"/>
      <c r="AO12" s="193"/>
      <c r="AP12" s="193"/>
      <c r="AQ12" s="193"/>
      <c r="AR12" s="193"/>
      <c r="AS12" s="193"/>
      <c r="AT12" s="193"/>
      <c r="AU12" s="193"/>
      <c r="AV12" s="193"/>
      <c r="AW12" s="193"/>
      <c r="AX12" s="237"/>
      <c r="AY12" s="243"/>
      <c r="AZ12" s="243"/>
      <c r="BA12" s="243"/>
      <c r="BB12" s="243"/>
      <c r="BC12" s="261" t="str">
        <f t="shared" si="8"/>
        <v/>
      </c>
      <c r="BD12" s="262" t="str">
        <f t="shared" si="9"/>
        <v/>
      </c>
      <c r="BE12" s="127"/>
    </row>
    <row r="13" spans="1:57" ht="15.75">
      <c r="A13" s="82">
        <f>список!A10</f>
        <v>9</v>
      </c>
      <c r="B13" s="145" t="str">
        <f>IF(список!B10="","",список!B10)</f>
        <v/>
      </c>
      <c r="C13" s="82">
        <f>IF(список!C10="","",список!C10)</f>
        <v>0</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6" t="str">
        <f t="shared" si="4"/>
        <v/>
      </c>
      <c r="AD13" s="271" t="str">
        <f t="shared" si="0"/>
        <v/>
      </c>
      <c r="AE13" s="272" t="str">
        <f t="shared" si="5"/>
        <v/>
      </c>
      <c r="AF13" s="193"/>
      <c r="AG13" s="196"/>
      <c r="AH13" s="193"/>
      <c r="AI13" s="237"/>
      <c r="AJ13" s="243"/>
      <c r="AK13" s="243"/>
      <c r="AL13" s="265" t="str">
        <f t="shared" si="6"/>
        <v/>
      </c>
      <c r="AM13" s="266" t="str">
        <f t="shared" si="7"/>
        <v/>
      </c>
      <c r="AN13" s="191"/>
      <c r="AO13" s="193"/>
      <c r="AP13" s="193"/>
      <c r="AQ13" s="193"/>
      <c r="AR13" s="193"/>
      <c r="AS13" s="193"/>
      <c r="AT13" s="193"/>
      <c r="AU13" s="193"/>
      <c r="AV13" s="193"/>
      <c r="AW13" s="193"/>
      <c r="AX13" s="237"/>
      <c r="AY13" s="243"/>
      <c r="AZ13" s="243"/>
      <c r="BA13" s="243"/>
      <c r="BB13" s="243"/>
      <c r="BC13" s="261" t="str">
        <f t="shared" si="8"/>
        <v/>
      </c>
      <c r="BD13" s="262" t="str">
        <f t="shared" si="9"/>
        <v/>
      </c>
      <c r="BE13" s="127"/>
    </row>
    <row r="14" spans="1:57" ht="15.75">
      <c r="A14" s="82">
        <f>список!A11</f>
        <v>10</v>
      </c>
      <c r="B14" s="145" t="str">
        <f>IF(список!B11="","",список!B11)</f>
        <v/>
      </c>
      <c r="C14" s="82">
        <f>IF(список!C11="","",список!C11)</f>
        <v>0</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6" t="str">
        <f t="shared" si="4"/>
        <v/>
      </c>
      <c r="AD14" s="271" t="str">
        <f t="shared" si="0"/>
        <v/>
      </c>
      <c r="AE14" s="272" t="str">
        <f t="shared" si="5"/>
        <v/>
      </c>
      <c r="AF14" s="193"/>
      <c r="AG14" s="196"/>
      <c r="AH14" s="193"/>
      <c r="AI14" s="237"/>
      <c r="AJ14" s="243"/>
      <c r="AK14" s="243"/>
      <c r="AL14" s="265" t="str">
        <f t="shared" si="6"/>
        <v/>
      </c>
      <c r="AM14" s="266" t="str">
        <f t="shared" si="7"/>
        <v/>
      </c>
      <c r="AN14" s="191"/>
      <c r="AO14" s="193"/>
      <c r="AP14" s="193"/>
      <c r="AQ14" s="193"/>
      <c r="AR14" s="193"/>
      <c r="AS14" s="193"/>
      <c r="AT14" s="193"/>
      <c r="AU14" s="193"/>
      <c r="AV14" s="193"/>
      <c r="AW14" s="193"/>
      <c r="AX14" s="237"/>
      <c r="AY14" s="243"/>
      <c r="AZ14" s="243"/>
      <c r="BA14" s="243"/>
      <c r="BB14" s="243"/>
      <c r="BC14" s="261" t="str">
        <f t="shared" si="8"/>
        <v/>
      </c>
      <c r="BD14" s="262" t="str">
        <f t="shared" si="9"/>
        <v/>
      </c>
      <c r="BE14" s="127"/>
    </row>
    <row r="15" spans="1:57" ht="15.75">
      <c r="A15" s="82">
        <f>список!A12</f>
        <v>11</v>
      </c>
      <c r="B15" s="145" t="str">
        <f>IF(список!B12="","",список!B12)</f>
        <v/>
      </c>
      <c r="C15" s="82">
        <f>IF(список!C12="","",список!C12)</f>
        <v>0</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6" t="str">
        <f t="shared" si="4"/>
        <v/>
      </c>
      <c r="AD15" s="271" t="str">
        <f t="shared" si="0"/>
        <v/>
      </c>
      <c r="AE15" s="272" t="str">
        <f t="shared" si="5"/>
        <v/>
      </c>
      <c r="AF15" s="193"/>
      <c r="AG15" s="196"/>
      <c r="AH15" s="193"/>
      <c r="AI15" s="237"/>
      <c r="AJ15" s="243"/>
      <c r="AK15" s="243"/>
      <c r="AL15" s="265" t="str">
        <f t="shared" si="6"/>
        <v/>
      </c>
      <c r="AM15" s="266" t="str">
        <f t="shared" si="7"/>
        <v/>
      </c>
      <c r="AN15" s="191"/>
      <c r="AO15" s="193"/>
      <c r="AP15" s="193"/>
      <c r="AQ15" s="193"/>
      <c r="AR15" s="193"/>
      <c r="AS15" s="193"/>
      <c r="AT15" s="193"/>
      <c r="AU15" s="193"/>
      <c r="AV15" s="193"/>
      <c r="AW15" s="193"/>
      <c r="AX15" s="237"/>
      <c r="AY15" s="243"/>
      <c r="AZ15" s="243"/>
      <c r="BA15" s="243"/>
      <c r="BB15" s="243"/>
      <c r="BC15" s="261" t="str">
        <f t="shared" si="8"/>
        <v/>
      </c>
      <c r="BD15" s="262" t="str">
        <f t="shared" si="9"/>
        <v/>
      </c>
      <c r="BE15" s="127"/>
    </row>
    <row r="16" spans="1:57" ht="15.75">
      <c r="A16" s="82">
        <f>список!A13</f>
        <v>12</v>
      </c>
      <c r="B16" s="145" t="str">
        <f>IF(список!B13="","",список!B13)</f>
        <v/>
      </c>
      <c r="C16" s="82">
        <f>IF(список!C13="","",список!C13)</f>
        <v>0</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6" t="str">
        <f t="shared" si="4"/>
        <v/>
      </c>
      <c r="AD16" s="271" t="str">
        <f t="shared" si="0"/>
        <v/>
      </c>
      <c r="AE16" s="272" t="str">
        <f t="shared" si="5"/>
        <v/>
      </c>
      <c r="AF16" s="193"/>
      <c r="AG16" s="196"/>
      <c r="AH16" s="193"/>
      <c r="AI16" s="237"/>
      <c r="AJ16" s="243"/>
      <c r="AK16" s="243"/>
      <c r="AL16" s="265" t="str">
        <f t="shared" si="6"/>
        <v/>
      </c>
      <c r="AM16" s="266" t="str">
        <f t="shared" si="7"/>
        <v/>
      </c>
      <c r="AN16" s="191"/>
      <c r="AO16" s="193"/>
      <c r="AP16" s="193"/>
      <c r="AQ16" s="193"/>
      <c r="AR16" s="193"/>
      <c r="AS16" s="193"/>
      <c r="AT16" s="193"/>
      <c r="AU16" s="193"/>
      <c r="AV16" s="193"/>
      <c r="AW16" s="193"/>
      <c r="AX16" s="237"/>
      <c r="AY16" s="243"/>
      <c r="AZ16" s="243"/>
      <c r="BA16" s="243"/>
      <c r="BB16" s="243"/>
      <c r="BC16" s="261" t="str">
        <f t="shared" si="8"/>
        <v/>
      </c>
      <c r="BD16" s="262" t="str">
        <f t="shared" si="9"/>
        <v/>
      </c>
      <c r="BE16" s="127"/>
    </row>
    <row r="17" spans="1:57" ht="15.75">
      <c r="A17" s="82">
        <f>список!A14</f>
        <v>13</v>
      </c>
      <c r="B17" s="145" t="str">
        <f>IF(список!B14="","",список!B14)</f>
        <v/>
      </c>
      <c r="C17" s="82">
        <f>IF(список!C14="","",список!C14)</f>
        <v>0</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6" t="str">
        <f t="shared" si="4"/>
        <v/>
      </c>
      <c r="AD17" s="271" t="str">
        <f t="shared" si="0"/>
        <v/>
      </c>
      <c r="AE17" s="272" t="str">
        <f t="shared" si="5"/>
        <v/>
      </c>
      <c r="AF17" s="193"/>
      <c r="AG17" s="196"/>
      <c r="AH17" s="193"/>
      <c r="AI17" s="237"/>
      <c r="AJ17" s="243"/>
      <c r="AK17" s="243"/>
      <c r="AL17" s="265" t="str">
        <f t="shared" si="6"/>
        <v/>
      </c>
      <c r="AM17" s="266" t="str">
        <f t="shared" si="7"/>
        <v/>
      </c>
      <c r="AN17" s="191"/>
      <c r="AO17" s="193"/>
      <c r="AP17" s="193"/>
      <c r="AQ17" s="193"/>
      <c r="AR17" s="193"/>
      <c r="AS17" s="193"/>
      <c r="AT17" s="193"/>
      <c r="AU17" s="193"/>
      <c r="AV17" s="193"/>
      <c r="AW17" s="193"/>
      <c r="AX17" s="237"/>
      <c r="AY17" s="243"/>
      <c r="AZ17" s="243"/>
      <c r="BA17" s="243"/>
      <c r="BB17" s="243"/>
      <c r="BC17" s="261" t="str">
        <f t="shared" si="8"/>
        <v/>
      </c>
      <c r="BD17" s="262" t="str">
        <f t="shared" si="9"/>
        <v/>
      </c>
      <c r="BE17" s="127"/>
    </row>
    <row r="18" spans="1:57" ht="15.75">
      <c r="A18" s="82">
        <f>список!A15</f>
        <v>14</v>
      </c>
      <c r="B18" s="145" t="str">
        <f>IF(список!B15="","",список!B15)</f>
        <v/>
      </c>
      <c r="C18" s="82">
        <f>IF(список!C15="","",список!C15)</f>
        <v>0</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6" t="str">
        <f t="shared" si="4"/>
        <v/>
      </c>
      <c r="AD18" s="271" t="str">
        <f t="shared" si="0"/>
        <v/>
      </c>
      <c r="AE18" s="272" t="str">
        <f t="shared" si="5"/>
        <v/>
      </c>
      <c r="AF18" s="193"/>
      <c r="AG18" s="196"/>
      <c r="AH18" s="193"/>
      <c r="AI18" s="237"/>
      <c r="AJ18" s="243"/>
      <c r="AK18" s="243"/>
      <c r="AL18" s="265" t="str">
        <f t="shared" si="6"/>
        <v/>
      </c>
      <c r="AM18" s="266" t="str">
        <f t="shared" si="7"/>
        <v/>
      </c>
      <c r="AN18" s="191"/>
      <c r="AO18" s="193"/>
      <c r="AP18" s="193"/>
      <c r="AQ18" s="193"/>
      <c r="AR18" s="193"/>
      <c r="AS18" s="193"/>
      <c r="AT18" s="193"/>
      <c r="AU18" s="193"/>
      <c r="AV18" s="193"/>
      <c r="AW18" s="193"/>
      <c r="AX18" s="237"/>
      <c r="AY18" s="243"/>
      <c r="AZ18" s="243"/>
      <c r="BA18" s="243"/>
      <c r="BB18" s="243"/>
      <c r="BC18" s="261" t="str">
        <f t="shared" si="8"/>
        <v/>
      </c>
      <c r="BD18" s="262" t="str">
        <f t="shared" si="9"/>
        <v/>
      </c>
      <c r="BE18" s="127"/>
    </row>
    <row r="19" spans="1:57" ht="15.75">
      <c r="A19" s="82">
        <f>список!A16</f>
        <v>15</v>
      </c>
      <c r="B19" s="145" t="str">
        <f>IF(список!B16="","",список!B16)</f>
        <v/>
      </c>
      <c r="C19" s="82">
        <f>IF(список!C16="","",список!C16)</f>
        <v>0</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6" t="str">
        <f t="shared" si="4"/>
        <v/>
      </c>
      <c r="AD19" s="271" t="str">
        <f t="shared" si="0"/>
        <v/>
      </c>
      <c r="AE19" s="272" t="str">
        <f t="shared" si="5"/>
        <v/>
      </c>
      <c r="AF19" s="193"/>
      <c r="AG19" s="196"/>
      <c r="AH19" s="193"/>
      <c r="AI19" s="237"/>
      <c r="AJ19" s="243"/>
      <c r="AK19" s="243"/>
      <c r="AL19" s="265" t="str">
        <f t="shared" si="6"/>
        <v/>
      </c>
      <c r="AM19" s="266" t="str">
        <f t="shared" si="7"/>
        <v/>
      </c>
      <c r="AN19" s="191"/>
      <c r="AO19" s="193"/>
      <c r="AP19" s="193"/>
      <c r="AQ19" s="193"/>
      <c r="AR19" s="193"/>
      <c r="AS19" s="193"/>
      <c r="AT19" s="193"/>
      <c r="AU19" s="193"/>
      <c r="AV19" s="193"/>
      <c r="AW19" s="193"/>
      <c r="AX19" s="237"/>
      <c r="AY19" s="243"/>
      <c r="AZ19" s="243"/>
      <c r="BA19" s="243"/>
      <c r="BB19" s="243"/>
      <c r="BC19" s="261" t="str">
        <f t="shared" si="8"/>
        <v/>
      </c>
      <c r="BD19" s="262" t="str">
        <f t="shared" si="9"/>
        <v/>
      </c>
      <c r="BE19" s="127"/>
    </row>
    <row r="20" spans="1:57" ht="15.75">
      <c r="A20" s="82">
        <f>список!A17</f>
        <v>16</v>
      </c>
      <c r="B20" s="145" t="str">
        <f>IF(список!B17="","",список!B17)</f>
        <v/>
      </c>
      <c r="C20" s="82">
        <f>IF(список!C17="","",список!C17)</f>
        <v>0</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6" t="str">
        <f t="shared" si="4"/>
        <v/>
      </c>
      <c r="AD20" s="271" t="str">
        <f t="shared" si="0"/>
        <v/>
      </c>
      <c r="AE20" s="272" t="str">
        <f t="shared" si="5"/>
        <v/>
      </c>
      <c r="AF20" s="193"/>
      <c r="AG20" s="196"/>
      <c r="AH20" s="193"/>
      <c r="AI20" s="237"/>
      <c r="AJ20" s="243"/>
      <c r="AK20" s="243"/>
      <c r="AL20" s="265" t="str">
        <f t="shared" si="6"/>
        <v/>
      </c>
      <c r="AM20" s="266" t="str">
        <f t="shared" si="7"/>
        <v/>
      </c>
      <c r="AN20" s="191"/>
      <c r="AO20" s="193"/>
      <c r="AP20" s="193"/>
      <c r="AQ20" s="193"/>
      <c r="AR20" s="193"/>
      <c r="AS20" s="193"/>
      <c r="AT20" s="193"/>
      <c r="AU20" s="193"/>
      <c r="AV20" s="193"/>
      <c r="AW20" s="193"/>
      <c r="AX20" s="237"/>
      <c r="AY20" s="243"/>
      <c r="AZ20" s="243"/>
      <c r="BA20" s="243"/>
      <c r="BB20" s="243"/>
      <c r="BC20" s="261" t="str">
        <f t="shared" si="8"/>
        <v/>
      </c>
      <c r="BD20" s="262" t="str">
        <f t="shared" si="9"/>
        <v/>
      </c>
      <c r="BE20" s="127"/>
    </row>
    <row r="21" spans="1:57" ht="15.75">
      <c r="A21" s="82">
        <f>список!A18</f>
        <v>17</v>
      </c>
      <c r="B21" s="145" t="str">
        <f>IF(список!B18="","",список!B18)</f>
        <v/>
      </c>
      <c r="C21" s="82">
        <f>IF(список!C18="","",список!C18)</f>
        <v>0</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6" t="str">
        <f t="shared" si="4"/>
        <v/>
      </c>
      <c r="AD21" s="271" t="str">
        <f t="shared" si="0"/>
        <v/>
      </c>
      <c r="AE21" s="272" t="str">
        <f t="shared" si="5"/>
        <v/>
      </c>
      <c r="AF21" s="193"/>
      <c r="AG21" s="196"/>
      <c r="AH21" s="193"/>
      <c r="AI21" s="237"/>
      <c r="AJ21" s="243"/>
      <c r="AK21" s="243"/>
      <c r="AL21" s="265" t="str">
        <f t="shared" si="6"/>
        <v/>
      </c>
      <c r="AM21" s="266" t="str">
        <f t="shared" si="7"/>
        <v/>
      </c>
      <c r="AN21" s="191"/>
      <c r="AO21" s="193"/>
      <c r="AP21" s="193"/>
      <c r="AQ21" s="193"/>
      <c r="AR21" s="193"/>
      <c r="AS21" s="193"/>
      <c r="AT21" s="193"/>
      <c r="AU21" s="193"/>
      <c r="AV21" s="193"/>
      <c r="AW21" s="193"/>
      <c r="AX21" s="237"/>
      <c r="AY21" s="243"/>
      <c r="AZ21" s="243"/>
      <c r="BA21" s="243"/>
      <c r="BB21" s="243"/>
      <c r="BC21" s="261" t="str">
        <f t="shared" si="8"/>
        <v/>
      </c>
      <c r="BD21" s="262" t="str">
        <f t="shared" si="9"/>
        <v/>
      </c>
      <c r="BE21" s="127"/>
    </row>
    <row r="22" spans="1:57" ht="15.75">
      <c r="A22" s="82">
        <f>список!A19</f>
        <v>18</v>
      </c>
      <c r="B22" s="145" t="str">
        <f>IF(список!B19="","",список!B19)</f>
        <v/>
      </c>
      <c r="C22" s="82">
        <f>IF(список!C19="","",список!C19)</f>
        <v>0</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6" t="str">
        <f t="shared" si="4"/>
        <v/>
      </c>
      <c r="AD22" s="271" t="str">
        <f t="shared" si="0"/>
        <v/>
      </c>
      <c r="AE22" s="272" t="str">
        <f t="shared" si="5"/>
        <v/>
      </c>
      <c r="AF22" s="193"/>
      <c r="AG22" s="196"/>
      <c r="AH22" s="193"/>
      <c r="AI22" s="237"/>
      <c r="AJ22" s="243"/>
      <c r="AK22" s="243"/>
      <c r="AL22" s="265" t="str">
        <f t="shared" si="6"/>
        <v/>
      </c>
      <c r="AM22" s="266" t="str">
        <f t="shared" si="7"/>
        <v/>
      </c>
      <c r="AN22" s="191"/>
      <c r="AO22" s="193"/>
      <c r="AP22" s="193"/>
      <c r="AQ22" s="193"/>
      <c r="AR22" s="193"/>
      <c r="AS22" s="193"/>
      <c r="AT22" s="193"/>
      <c r="AU22" s="193"/>
      <c r="AV22" s="193"/>
      <c r="AW22" s="193"/>
      <c r="AX22" s="237"/>
      <c r="AY22" s="243"/>
      <c r="AZ22" s="243"/>
      <c r="BA22" s="243"/>
      <c r="BB22" s="243"/>
      <c r="BC22" s="261" t="str">
        <f t="shared" si="8"/>
        <v/>
      </c>
      <c r="BD22" s="262" t="str">
        <f t="shared" si="9"/>
        <v/>
      </c>
      <c r="BE22" s="127"/>
    </row>
    <row r="23" spans="1:57" ht="15.75">
      <c r="A23" s="82">
        <f>список!A20</f>
        <v>19</v>
      </c>
      <c r="B23" s="145" t="str">
        <f>IF(список!B20="","",список!B20)</f>
        <v/>
      </c>
      <c r="C23" s="82">
        <f>IF(список!C20="","",список!C20)</f>
        <v>0</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6" t="str">
        <f t="shared" si="4"/>
        <v/>
      </c>
      <c r="AD23" s="271" t="str">
        <f t="shared" si="0"/>
        <v/>
      </c>
      <c r="AE23" s="272" t="str">
        <f t="shared" si="5"/>
        <v/>
      </c>
      <c r="AF23" s="193"/>
      <c r="AG23" s="196"/>
      <c r="AH23" s="193"/>
      <c r="AI23" s="237"/>
      <c r="AJ23" s="243"/>
      <c r="AK23" s="243"/>
      <c r="AL23" s="265" t="str">
        <f t="shared" si="6"/>
        <v/>
      </c>
      <c r="AM23" s="266" t="str">
        <f t="shared" si="7"/>
        <v/>
      </c>
      <c r="AN23" s="191"/>
      <c r="AO23" s="193"/>
      <c r="AP23" s="193"/>
      <c r="AQ23" s="193"/>
      <c r="AR23" s="193"/>
      <c r="AS23" s="193"/>
      <c r="AT23" s="193"/>
      <c r="AU23" s="193"/>
      <c r="AV23" s="193"/>
      <c r="AW23" s="193"/>
      <c r="AX23" s="237"/>
      <c r="AY23" s="243"/>
      <c r="AZ23" s="243"/>
      <c r="BA23" s="243"/>
      <c r="BB23" s="243"/>
      <c r="BC23" s="261" t="str">
        <f t="shared" si="8"/>
        <v/>
      </c>
      <c r="BD23" s="262" t="str">
        <f t="shared" si="9"/>
        <v/>
      </c>
      <c r="BE23" s="127"/>
    </row>
    <row r="24" spans="1:57" ht="15.75">
      <c r="A24" s="82">
        <f>список!A21</f>
        <v>20</v>
      </c>
      <c r="B24" s="145" t="str">
        <f>IF(список!B21="","",список!B21)</f>
        <v/>
      </c>
      <c r="C24" s="82">
        <f>IF(список!C21="","",список!C21)</f>
        <v>0</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6" t="str">
        <f t="shared" si="4"/>
        <v/>
      </c>
      <c r="AD24" s="271" t="str">
        <f t="shared" si="0"/>
        <v/>
      </c>
      <c r="AE24" s="272" t="str">
        <f t="shared" si="5"/>
        <v/>
      </c>
      <c r="AF24" s="193"/>
      <c r="AG24" s="196"/>
      <c r="AH24" s="193"/>
      <c r="AI24" s="237"/>
      <c r="AJ24" s="243"/>
      <c r="AK24" s="243"/>
      <c r="AL24" s="265" t="str">
        <f t="shared" si="6"/>
        <v/>
      </c>
      <c r="AM24" s="266" t="str">
        <f t="shared" si="7"/>
        <v/>
      </c>
      <c r="AN24" s="191"/>
      <c r="AO24" s="193"/>
      <c r="AP24" s="193"/>
      <c r="AQ24" s="193"/>
      <c r="AR24" s="193"/>
      <c r="AS24" s="193"/>
      <c r="AT24" s="193"/>
      <c r="AU24" s="193"/>
      <c r="AV24" s="193"/>
      <c r="AW24" s="193"/>
      <c r="AX24" s="237"/>
      <c r="AY24" s="243"/>
      <c r="AZ24" s="243"/>
      <c r="BA24" s="243"/>
      <c r="BB24" s="243"/>
      <c r="BC24" s="261" t="str">
        <f t="shared" si="8"/>
        <v/>
      </c>
      <c r="BD24" s="262" t="str">
        <f t="shared" si="9"/>
        <v/>
      </c>
      <c r="BE24" s="127"/>
    </row>
    <row r="25" spans="1:57" ht="15.75">
      <c r="A25" s="82">
        <f>список!A22</f>
        <v>21</v>
      </c>
      <c r="B25" s="145" t="str">
        <f>IF(список!B22="","",список!B22)</f>
        <v/>
      </c>
      <c r="C25" s="82">
        <f>IF(список!C22="","",список!C22)</f>
        <v>0</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6" t="str">
        <f t="shared" si="4"/>
        <v/>
      </c>
      <c r="AD25" s="271" t="str">
        <f t="shared" si="0"/>
        <v/>
      </c>
      <c r="AE25" s="272" t="str">
        <f t="shared" si="5"/>
        <v/>
      </c>
      <c r="AF25" s="193"/>
      <c r="AG25" s="196"/>
      <c r="AH25" s="193"/>
      <c r="AI25" s="237"/>
      <c r="AJ25" s="243"/>
      <c r="AK25" s="243"/>
      <c r="AL25" s="265" t="str">
        <f t="shared" si="6"/>
        <v/>
      </c>
      <c r="AM25" s="266" t="str">
        <f t="shared" si="7"/>
        <v/>
      </c>
      <c r="AN25" s="191"/>
      <c r="AO25" s="193"/>
      <c r="AP25" s="193"/>
      <c r="AQ25" s="193"/>
      <c r="AR25" s="193"/>
      <c r="AS25" s="193"/>
      <c r="AT25" s="193"/>
      <c r="AU25" s="193"/>
      <c r="AV25" s="193"/>
      <c r="AW25" s="193"/>
      <c r="AX25" s="237"/>
      <c r="AY25" s="243"/>
      <c r="AZ25" s="243"/>
      <c r="BA25" s="243"/>
      <c r="BB25" s="243"/>
      <c r="BC25" s="261" t="str">
        <f t="shared" si="8"/>
        <v/>
      </c>
      <c r="BD25" s="262" t="str">
        <f t="shared" si="9"/>
        <v/>
      </c>
      <c r="BE25" s="127"/>
    </row>
    <row r="26" spans="1:57" ht="15.75">
      <c r="A26" s="82">
        <f>список!A23</f>
        <v>22</v>
      </c>
      <c r="B26" s="145" t="str">
        <f>IF(список!B23="","",список!B23)</f>
        <v/>
      </c>
      <c r="C26" s="82">
        <f>IF(список!C23="","",список!C23)</f>
        <v>0</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6" t="str">
        <f t="shared" si="4"/>
        <v/>
      </c>
      <c r="AD26" s="271" t="str">
        <f t="shared" si="0"/>
        <v/>
      </c>
      <c r="AE26" s="272" t="str">
        <f t="shared" si="5"/>
        <v/>
      </c>
      <c r="AF26" s="193"/>
      <c r="AG26" s="196"/>
      <c r="AH26" s="193"/>
      <c r="AI26" s="237"/>
      <c r="AJ26" s="243"/>
      <c r="AK26" s="243"/>
      <c r="AL26" s="265" t="str">
        <f t="shared" si="6"/>
        <v/>
      </c>
      <c r="AM26" s="266" t="str">
        <f t="shared" si="7"/>
        <v/>
      </c>
      <c r="AN26" s="191"/>
      <c r="AO26" s="193"/>
      <c r="AP26" s="193"/>
      <c r="AQ26" s="193"/>
      <c r="AR26" s="193"/>
      <c r="AS26" s="193"/>
      <c r="AT26" s="193"/>
      <c r="AU26" s="193"/>
      <c r="AV26" s="193"/>
      <c r="AW26" s="193"/>
      <c r="AX26" s="237"/>
      <c r="AY26" s="243"/>
      <c r="AZ26" s="243"/>
      <c r="BA26" s="243"/>
      <c r="BB26" s="243"/>
      <c r="BC26" s="261" t="str">
        <f t="shared" si="8"/>
        <v/>
      </c>
      <c r="BD26" s="262" t="str">
        <f t="shared" si="9"/>
        <v/>
      </c>
      <c r="BE26" s="127"/>
    </row>
    <row r="27" spans="1:57" ht="15.75">
      <c r="A27" s="82">
        <f>список!A24</f>
        <v>23</v>
      </c>
      <c r="B27" s="145" t="str">
        <f>IF(список!B24="","",список!B24)</f>
        <v/>
      </c>
      <c r="C27" s="82">
        <f>IF(список!C24="","",список!C24)</f>
        <v>0</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6" t="str">
        <f t="shared" si="4"/>
        <v/>
      </c>
      <c r="AD27" s="271" t="str">
        <f t="shared" si="0"/>
        <v/>
      </c>
      <c r="AE27" s="272" t="str">
        <f t="shared" si="5"/>
        <v/>
      </c>
      <c r="AF27" s="193"/>
      <c r="AG27" s="196"/>
      <c r="AH27" s="193"/>
      <c r="AI27" s="237"/>
      <c r="AJ27" s="243"/>
      <c r="AK27" s="243"/>
      <c r="AL27" s="265" t="str">
        <f t="shared" si="6"/>
        <v/>
      </c>
      <c r="AM27" s="266" t="str">
        <f t="shared" si="7"/>
        <v/>
      </c>
      <c r="AN27" s="191"/>
      <c r="AO27" s="193"/>
      <c r="AP27" s="193"/>
      <c r="AQ27" s="193"/>
      <c r="AR27" s="193"/>
      <c r="AS27" s="193"/>
      <c r="AT27" s="193"/>
      <c r="AU27" s="193"/>
      <c r="AV27" s="193"/>
      <c r="AW27" s="193"/>
      <c r="AX27" s="237"/>
      <c r="AY27" s="243"/>
      <c r="AZ27" s="243"/>
      <c r="BA27" s="243"/>
      <c r="BB27" s="243"/>
      <c r="BC27" s="261" t="str">
        <f t="shared" si="8"/>
        <v/>
      </c>
      <c r="BD27" s="262" t="str">
        <f t="shared" si="9"/>
        <v/>
      </c>
      <c r="BE27" s="127"/>
    </row>
    <row r="28" spans="1:57">
      <c r="A28" s="82">
        <f>список!A25</f>
        <v>24</v>
      </c>
      <c r="B28" s="145" t="str">
        <f>IF(список!B25="","",список!B25)</f>
        <v/>
      </c>
      <c r="C28" s="82">
        <f>IF(список!C25="","",список!C25)</f>
        <v>0</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6" t="str">
        <f t="shared" si="4"/>
        <v/>
      </c>
      <c r="AD28" s="271" t="str">
        <f t="shared" si="0"/>
        <v/>
      </c>
      <c r="AE28" s="272" t="str">
        <f t="shared" si="5"/>
        <v/>
      </c>
      <c r="AF28" s="193"/>
      <c r="AG28" s="193"/>
      <c r="AH28" s="193"/>
      <c r="AI28" s="237"/>
      <c r="AJ28" s="243"/>
      <c r="AK28" s="243"/>
      <c r="AL28" s="265" t="str">
        <f t="shared" si="6"/>
        <v/>
      </c>
      <c r="AM28" s="266" t="str">
        <f t="shared" si="7"/>
        <v/>
      </c>
      <c r="AN28" s="191"/>
      <c r="AO28" s="193"/>
      <c r="AP28" s="193"/>
      <c r="AQ28" s="193"/>
      <c r="AR28" s="193"/>
      <c r="AS28" s="193"/>
      <c r="AT28" s="193"/>
      <c r="AU28" s="193"/>
      <c r="AV28" s="193"/>
      <c r="AW28" s="193"/>
      <c r="AX28" s="237"/>
      <c r="AY28" s="243"/>
      <c r="AZ28" s="243"/>
      <c r="BA28" s="243"/>
      <c r="BB28" s="243"/>
      <c r="BC28" s="261" t="str">
        <f t="shared" si="8"/>
        <v/>
      </c>
      <c r="BD28" s="262" t="str">
        <f t="shared" si="9"/>
        <v/>
      </c>
      <c r="BE28" s="127"/>
    </row>
    <row r="29" spans="1:57">
      <c r="A29" s="82">
        <f>список!A26</f>
        <v>25</v>
      </c>
      <c r="B29" s="145" t="str">
        <f>IF(список!B26="","",список!B26)</f>
        <v/>
      </c>
      <c r="C29" s="82">
        <f>IF(список!C26="","",список!C26)</f>
        <v>0</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6" t="str">
        <f t="shared" si="4"/>
        <v/>
      </c>
      <c r="AD29" s="271" t="str">
        <f t="shared" si="0"/>
        <v/>
      </c>
      <c r="AE29" s="272" t="str">
        <f t="shared" si="5"/>
        <v/>
      </c>
      <c r="AF29" s="193"/>
      <c r="AG29" s="193"/>
      <c r="AH29" s="193"/>
      <c r="AI29" s="237"/>
      <c r="AJ29" s="237"/>
      <c r="AK29" s="237"/>
      <c r="AL29" s="265" t="str">
        <f t="shared" si="6"/>
        <v/>
      </c>
      <c r="AM29" s="266" t="str">
        <f t="shared" si="7"/>
        <v/>
      </c>
      <c r="AN29" s="191"/>
      <c r="AO29" s="193"/>
      <c r="AP29" s="193"/>
      <c r="AQ29" s="193"/>
      <c r="AR29" s="193"/>
      <c r="AS29" s="193"/>
      <c r="AT29" s="193"/>
      <c r="AU29" s="193"/>
      <c r="AV29" s="193"/>
      <c r="AW29" s="193"/>
      <c r="AX29" s="237"/>
      <c r="AY29" s="237"/>
      <c r="AZ29" s="237"/>
      <c r="BA29" s="237"/>
      <c r="BB29" s="237"/>
      <c r="BC29" s="261" t="str">
        <f t="shared" si="8"/>
        <v/>
      </c>
      <c r="BD29" s="262" t="str">
        <f t="shared" si="9"/>
        <v/>
      </c>
      <c r="BE29" s="127"/>
    </row>
    <row r="30" spans="1:57">
      <c r="A30" s="82">
        <f>список!A27</f>
        <v>26</v>
      </c>
      <c r="B30" s="145" t="str">
        <f>IF(список!B27="","",список!B27)</f>
        <v/>
      </c>
      <c r="C30" s="82">
        <f>IF(список!C27="","",список!C27)</f>
        <v>0</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6" t="str">
        <f t="shared" si="4"/>
        <v/>
      </c>
      <c r="AD30" s="271" t="str">
        <f t="shared" si="0"/>
        <v/>
      </c>
      <c r="AE30" s="272" t="str">
        <f t="shared" si="5"/>
        <v/>
      </c>
      <c r="AF30" s="193"/>
      <c r="AG30" s="193"/>
      <c r="AH30" s="193"/>
      <c r="AI30" s="237"/>
      <c r="AJ30" s="237"/>
      <c r="AK30" s="237"/>
      <c r="AL30" s="265" t="str">
        <f t="shared" si="6"/>
        <v/>
      </c>
      <c r="AM30" s="266" t="str">
        <f t="shared" si="7"/>
        <v/>
      </c>
      <c r="AN30" s="191"/>
      <c r="AO30" s="193"/>
      <c r="AP30" s="193"/>
      <c r="AQ30" s="193"/>
      <c r="AR30" s="193"/>
      <c r="AS30" s="193"/>
      <c r="AT30" s="193"/>
      <c r="AU30" s="193"/>
      <c r="AV30" s="193"/>
      <c r="AW30" s="193"/>
      <c r="AX30" s="237"/>
      <c r="AY30" s="237"/>
      <c r="AZ30" s="237"/>
      <c r="BA30" s="237"/>
      <c r="BB30" s="237"/>
      <c r="BC30" s="261" t="str">
        <f t="shared" si="8"/>
        <v/>
      </c>
      <c r="BD30" s="262" t="str">
        <f t="shared" si="9"/>
        <v/>
      </c>
      <c r="BE30" s="127"/>
    </row>
    <row r="31" spans="1:57">
      <c r="A31" s="82">
        <f>список!A28</f>
        <v>27</v>
      </c>
      <c r="B31" s="145" t="str">
        <f>IF(список!B28="","",список!B28)</f>
        <v/>
      </c>
      <c r="C31" s="82">
        <f>IF(список!C28="","",список!C28)</f>
        <v>0</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6" t="str">
        <f t="shared" si="4"/>
        <v/>
      </c>
      <c r="AD31" s="271" t="str">
        <f t="shared" si="0"/>
        <v/>
      </c>
      <c r="AE31" s="272" t="str">
        <f t="shared" si="5"/>
        <v/>
      </c>
      <c r="AF31" s="193"/>
      <c r="AG31" s="193"/>
      <c r="AH31" s="193"/>
      <c r="AI31" s="237"/>
      <c r="AJ31" s="237"/>
      <c r="AK31" s="237"/>
      <c r="AL31" s="265" t="str">
        <f t="shared" si="6"/>
        <v/>
      </c>
      <c r="AM31" s="266" t="str">
        <f t="shared" si="7"/>
        <v/>
      </c>
      <c r="AN31" s="191"/>
      <c r="AO31" s="193"/>
      <c r="AP31" s="193"/>
      <c r="AQ31" s="193"/>
      <c r="AR31" s="193"/>
      <c r="AS31" s="193"/>
      <c r="AT31" s="193"/>
      <c r="AU31" s="193"/>
      <c r="AV31" s="193"/>
      <c r="AW31" s="193"/>
      <c r="AX31" s="237"/>
      <c r="AY31" s="237"/>
      <c r="AZ31" s="237"/>
      <c r="BA31" s="237"/>
      <c r="BB31" s="237"/>
      <c r="BC31" s="261" t="str">
        <f t="shared" si="8"/>
        <v/>
      </c>
      <c r="BD31" s="262" t="str">
        <f t="shared" si="9"/>
        <v/>
      </c>
      <c r="BE31" s="127"/>
    </row>
    <row r="32" spans="1:57">
      <c r="A32" s="82">
        <f>список!A29</f>
        <v>28</v>
      </c>
      <c r="B32" s="145" t="str">
        <f>IF(список!B29="","",список!B29)</f>
        <v/>
      </c>
      <c r="C32" s="82">
        <f>IF(список!C29="","",список!C29)</f>
        <v>0</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6" t="str">
        <f t="shared" si="4"/>
        <v/>
      </c>
      <c r="AD32" s="271" t="str">
        <f t="shared" si="0"/>
        <v/>
      </c>
      <c r="AE32" s="272" t="str">
        <f t="shared" si="5"/>
        <v/>
      </c>
      <c r="AF32" s="193"/>
      <c r="AG32" s="193"/>
      <c r="AH32" s="193"/>
      <c r="AI32" s="237"/>
      <c r="AJ32" s="237"/>
      <c r="AK32" s="237"/>
      <c r="AL32" s="265" t="str">
        <f t="shared" si="6"/>
        <v/>
      </c>
      <c r="AM32" s="266" t="str">
        <f t="shared" si="7"/>
        <v/>
      </c>
      <c r="AN32" s="191"/>
      <c r="AO32" s="193"/>
      <c r="AP32" s="193"/>
      <c r="AQ32" s="193"/>
      <c r="AR32" s="193"/>
      <c r="AS32" s="193"/>
      <c r="AT32" s="193"/>
      <c r="AU32" s="193"/>
      <c r="AV32" s="193"/>
      <c r="AW32" s="193"/>
      <c r="AX32" s="237"/>
      <c r="AY32" s="237"/>
      <c r="AZ32" s="237"/>
      <c r="BA32" s="237"/>
      <c r="BB32" s="237"/>
      <c r="BC32" s="261" t="str">
        <f t="shared" si="8"/>
        <v/>
      </c>
      <c r="BD32" s="262" t="str">
        <f t="shared" si="9"/>
        <v/>
      </c>
      <c r="BE32" s="127"/>
    </row>
    <row r="33" spans="1:57">
      <c r="A33" s="82">
        <f>список!A30</f>
        <v>29</v>
      </c>
      <c r="B33" s="145" t="str">
        <f>IF(список!B30="","",список!B30)</f>
        <v/>
      </c>
      <c r="C33" s="82">
        <f>IF(список!C30="","",список!C30)</f>
        <v>0</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6" t="str">
        <f t="shared" si="4"/>
        <v/>
      </c>
      <c r="AD33" s="271" t="str">
        <f t="shared" si="0"/>
        <v/>
      </c>
      <c r="AE33" s="272" t="str">
        <f t="shared" si="5"/>
        <v/>
      </c>
      <c r="AF33" s="193"/>
      <c r="AG33" s="193"/>
      <c r="AH33" s="193"/>
      <c r="AI33" s="237"/>
      <c r="AJ33" s="237"/>
      <c r="AK33" s="237"/>
      <c r="AL33" s="265" t="str">
        <f t="shared" si="6"/>
        <v/>
      </c>
      <c r="AM33" s="266" t="str">
        <f t="shared" si="7"/>
        <v/>
      </c>
      <c r="AN33" s="191"/>
      <c r="AO33" s="193"/>
      <c r="AP33" s="193"/>
      <c r="AQ33" s="193"/>
      <c r="AR33" s="193"/>
      <c r="AS33" s="193"/>
      <c r="AT33" s="193"/>
      <c r="AU33" s="193"/>
      <c r="AV33" s="193"/>
      <c r="AW33" s="193"/>
      <c r="AX33" s="237"/>
      <c r="AY33" s="237"/>
      <c r="AZ33" s="237"/>
      <c r="BA33" s="237"/>
      <c r="BB33" s="237"/>
      <c r="BC33" s="261" t="str">
        <f t="shared" si="8"/>
        <v/>
      </c>
      <c r="BD33" s="262" t="str">
        <f t="shared" si="9"/>
        <v/>
      </c>
      <c r="BE33" s="127"/>
    </row>
    <row r="34" spans="1:57">
      <c r="A34" s="82">
        <f>список!A31</f>
        <v>30</v>
      </c>
      <c r="B34" s="145" t="str">
        <f>IF(список!B31="","",список!B31)</f>
        <v/>
      </c>
      <c r="C34" s="82">
        <f>IF(список!C31="","",список!C31)</f>
        <v>0</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6" t="str">
        <f t="shared" si="4"/>
        <v/>
      </c>
      <c r="AD34" s="271" t="str">
        <f t="shared" si="0"/>
        <v/>
      </c>
      <c r="AE34" s="272" t="str">
        <f t="shared" si="5"/>
        <v/>
      </c>
      <c r="AF34" s="193"/>
      <c r="AG34" s="193"/>
      <c r="AH34" s="193"/>
      <c r="AI34" s="237"/>
      <c r="AJ34" s="237"/>
      <c r="AK34" s="237"/>
      <c r="AL34" s="265" t="str">
        <f t="shared" si="6"/>
        <v/>
      </c>
      <c r="AM34" s="266" t="str">
        <f t="shared" si="7"/>
        <v/>
      </c>
      <c r="AN34" s="191"/>
      <c r="AO34" s="193"/>
      <c r="AP34" s="193"/>
      <c r="AQ34" s="193"/>
      <c r="AR34" s="193"/>
      <c r="AS34" s="193"/>
      <c r="AT34" s="193"/>
      <c r="AU34" s="193"/>
      <c r="AV34" s="193"/>
      <c r="AW34" s="193"/>
      <c r="AX34" s="237"/>
      <c r="AY34" s="237"/>
      <c r="AZ34" s="237"/>
      <c r="BA34" s="237"/>
      <c r="BB34" s="237"/>
      <c r="BC34" s="261" t="str">
        <f t="shared" si="8"/>
        <v/>
      </c>
      <c r="BD34" s="262" t="str">
        <f t="shared" si="9"/>
        <v/>
      </c>
      <c r="BE34" s="127"/>
    </row>
    <row r="35" spans="1:57">
      <c r="A35" s="82">
        <f>список!A32</f>
        <v>31</v>
      </c>
      <c r="B35" s="145" t="str">
        <f>IF(список!B32="","",список!B32)</f>
        <v/>
      </c>
      <c r="C35" s="82">
        <f>IF(список!C32="","",список!C32)</f>
        <v>0</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6" t="str">
        <f t="shared" si="4"/>
        <v/>
      </c>
      <c r="AD35" s="271" t="str">
        <f t="shared" si="0"/>
        <v/>
      </c>
      <c r="AE35" s="272" t="str">
        <f t="shared" si="5"/>
        <v/>
      </c>
      <c r="AF35" s="193"/>
      <c r="AG35" s="193"/>
      <c r="AH35" s="193"/>
      <c r="AI35" s="237"/>
      <c r="AJ35" s="193"/>
      <c r="AK35" s="193"/>
      <c r="AL35" s="265" t="str">
        <f t="shared" si="6"/>
        <v/>
      </c>
      <c r="AM35" s="266" t="str">
        <f t="shared" si="7"/>
        <v/>
      </c>
      <c r="AN35" s="191"/>
      <c r="AO35" s="193"/>
      <c r="AP35" s="193"/>
      <c r="AQ35" s="193"/>
      <c r="AR35" s="193"/>
      <c r="AS35" s="193"/>
      <c r="AT35" s="193"/>
      <c r="AU35" s="193"/>
      <c r="AV35" s="193"/>
      <c r="AW35" s="193"/>
      <c r="AX35" s="237"/>
      <c r="AY35" s="193"/>
      <c r="AZ35" s="193"/>
      <c r="BA35" s="193"/>
      <c r="BB35" s="193"/>
      <c r="BC35" s="261" t="str">
        <f t="shared" si="8"/>
        <v/>
      </c>
      <c r="BD35" s="262" t="str">
        <f t="shared" si="9"/>
        <v/>
      </c>
      <c r="BE35" s="127"/>
    </row>
    <row r="36" spans="1:57">
      <c r="A36" s="82">
        <f>список!A33</f>
        <v>32</v>
      </c>
      <c r="B36" s="145" t="str">
        <f>IF(список!B33="","",список!B33)</f>
        <v/>
      </c>
      <c r="C36" s="82">
        <f>IF(список!C33="","",список!C33)</f>
        <v>0</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6" t="str">
        <f t="shared" si="4"/>
        <v/>
      </c>
      <c r="AD36" s="271" t="str">
        <f t="shared" si="0"/>
        <v/>
      </c>
      <c r="AE36" s="272" t="str">
        <f t="shared" si="5"/>
        <v/>
      </c>
      <c r="AF36" s="193"/>
      <c r="AG36" s="193"/>
      <c r="AH36" s="193"/>
      <c r="AI36" s="193"/>
      <c r="AJ36" s="193"/>
      <c r="AK36" s="193"/>
      <c r="AL36" s="265" t="str">
        <f t="shared" si="6"/>
        <v/>
      </c>
      <c r="AM36" s="266" t="str">
        <f t="shared" si="7"/>
        <v/>
      </c>
      <c r="AN36" s="191"/>
      <c r="AO36" s="193"/>
      <c r="AP36" s="193"/>
      <c r="AQ36" s="193"/>
      <c r="AR36" s="193"/>
      <c r="AS36" s="193"/>
      <c r="AT36" s="193"/>
      <c r="AU36" s="193"/>
      <c r="AV36" s="193"/>
      <c r="AW36" s="193"/>
      <c r="AX36" s="237"/>
      <c r="AY36" s="193"/>
      <c r="AZ36" s="193"/>
      <c r="BA36" s="193"/>
      <c r="BB36" s="193"/>
      <c r="BC36" s="261" t="str">
        <f t="shared" si="8"/>
        <v/>
      </c>
      <c r="BD36" s="262" t="str">
        <f t="shared" si="9"/>
        <v/>
      </c>
      <c r="BE36" s="127"/>
    </row>
    <row r="37" spans="1:57">
      <c r="A37" s="82">
        <f>список!A34</f>
        <v>33</v>
      </c>
      <c r="B37" s="145" t="str">
        <f>IF(список!B34="","",список!B34)</f>
        <v/>
      </c>
      <c r="C37" s="82">
        <f>IF(список!C34="","",список!C34)</f>
        <v>0</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6" t="str">
        <f t="shared" si="4"/>
        <v/>
      </c>
      <c r="AD37" s="271" t="str">
        <f t="shared" si="0"/>
        <v/>
      </c>
      <c r="AE37" s="272" t="str">
        <f t="shared" si="5"/>
        <v/>
      </c>
      <c r="AF37" s="191"/>
      <c r="AG37" s="193"/>
      <c r="AH37" s="193"/>
      <c r="AI37" s="193"/>
      <c r="AJ37" s="193"/>
      <c r="AK37" s="193"/>
      <c r="AL37" s="265" t="str">
        <f t="shared" si="6"/>
        <v/>
      </c>
      <c r="AM37" s="266" t="str">
        <f t="shared" si="7"/>
        <v/>
      </c>
      <c r="AN37" s="230"/>
      <c r="AO37" s="83"/>
      <c r="AP37" s="83"/>
      <c r="AQ37" s="83"/>
      <c r="AR37" s="83"/>
      <c r="AS37" s="83"/>
      <c r="AT37" s="83"/>
      <c r="AU37" s="83"/>
      <c r="AV37" s="83"/>
      <c r="AW37" s="83"/>
      <c r="AX37" s="83"/>
      <c r="AY37" s="191"/>
      <c r="AZ37" s="193"/>
      <c r="BA37" s="193"/>
      <c r="BB37" s="193"/>
      <c r="BC37" s="261" t="str">
        <f t="shared" si="8"/>
        <v/>
      </c>
      <c r="BD37" s="262" t="str">
        <f t="shared" si="9"/>
        <v/>
      </c>
      <c r="BE37" s="127"/>
    </row>
    <row r="38" spans="1:57">
      <c r="A38" s="82">
        <f>список!A35</f>
        <v>34</v>
      </c>
      <c r="B38" s="145" t="str">
        <f>IF(список!B35="","",список!B35)</f>
        <v/>
      </c>
      <c r="C38" s="82">
        <f>IF(список!C35="","",список!C35)</f>
        <v>0</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6" t="str">
        <f t="shared" si="4"/>
        <v/>
      </c>
      <c r="AD38" s="271" t="str">
        <f t="shared" si="0"/>
        <v/>
      </c>
      <c r="AE38" s="272" t="str">
        <f t="shared" si="5"/>
        <v/>
      </c>
      <c r="AF38" s="191"/>
      <c r="AG38" s="193"/>
      <c r="AH38" s="193"/>
      <c r="AI38" s="193"/>
      <c r="AJ38" s="193"/>
      <c r="AK38" s="193"/>
      <c r="AL38" s="265" t="str">
        <f t="shared" si="6"/>
        <v/>
      </c>
      <c r="AM38" s="266" t="str">
        <f t="shared" si="7"/>
        <v/>
      </c>
      <c r="AN38" s="231"/>
      <c r="AO38" s="84"/>
      <c r="AP38" s="84"/>
      <c r="AQ38" s="84"/>
      <c r="AR38" s="84"/>
      <c r="AS38" s="84"/>
      <c r="AT38" s="84"/>
      <c r="AU38" s="84"/>
      <c r="AV38" s="84"/>
      <c r="AW38" s="84"/>
      <c r="AX38" s="84"/>
      <c r="AY38" s="191"/>
      <c r="AZ38" s="193"/>
      <c r="BA38" s="193"/>
      <c r="BB38" s="193"/>
      <c r="BC38" s="261" t="str">
        <f t="shared" si="8"/>
        <v/>
      </c>
      <c r="BD38" s="262" t="str">
        <f t="shared" si="9"/>
        <v/>
      </c>
      <c r="BE38" s="127"/>
    </row>
    <row r="39" spans="1:57"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229"/>
      <c r="O39" s="278" t="str">
        <f t="shared" si="1"/>
        <v/>
      </c>
      <c r="P39" s="279" t="str">
        <f t="shared" si="2"/>
        <v/>
      </c>
      <c r="Q39" s="231"/>
      <c r="R39" s="84"/>
      <c r="S39" s="84"/>
      <c r="T39" s="84"/>
      <c r="U39" s="84"/>
      <c r="V39" s="84"/>
      <c r="W39" s="84"/>
      <c r="X39" s="84"/>
      <c r="Y39" s="84"/>
      <c r="Z39" s="84"/>
      <c r="AA39" s="229"/>
      <c r="AB39" s="275" t="str">
        <f t="shared" si="3"/>
        <v/>
      </c>
      <c r="AC39" s="277" t="str">
        <f t="shared" si="4"/>
        <v/>
      </c>
      <c r="AD39" s="273" t="str">
        <f t="shared" si="0"/>
        <v/>
      </c>
      <c r="AE39" s="274" t="str">
        <f t="shared" si="5"/>
        <v/>
      </c>
      <c r="AF39" s="191"/>
      <c r="AG39" s="193"/>
      <c r="AH39" s="193"/>
      <c r="AI39" s="193"/>
      <c r="AJ39" s="193"/>
      <c r="AK39" s="193"/>
      <c r="AL39" s="267" t="str">
        <f t="shared" si="6"/>
        <v/>
      </c>
      <c r="AM39" s="268" t="str">
        <f t="shared" si="7"/>
        <v/>
      </c>
      <c r="AN39" s="231"/>
      <c r="AO39" s="84"/>
      <c r="AP39" s="84"/>
      <c r="AQ39" s="84"/>
      <c r="AR39" s="84"/>
      <c r="AS39" s="84"/>
      <c r="AT39" s="84"/>
      <c r="AU39" s="84"/>
      <c r="AV39" s="84"/>
      <c r="AW39" s="84"/>
      <c r="AX39" s="84"/>
      <c r="AY39" s="191"/>
      <c r="AZ39" s="193"/>
      <c r="BA39" s="193"/>
      <c r="BB39" s="193"/>
      <c r="BC39" s="263" t="str">
        <f t="shared" si="8"/>
        <v/>
      </c>
      <c r="BD39" s="264" t="str">
        <f t="shared" si="9"/>
        <v/>
      </c>
      <c r="BE39" s="127"/>
    </row>
    <row r="40" spans="1:57">
      <c r="O40" s="85"/>
      <c r="P40" s="85"/>
      <c r="AB40" s="128"/>
      <c r="AC40" s="128"/>
      <c r="AD40" s="128"/>
      <c r="AE40" s="128"/>
      <c r="AL40" s="128"/>
      <c r="AM40" s="128"/>
      <c r="BC40" s="128"/>
      <c r="BD40" s="128"/>
    </row>
  </sheetData>
  <sheetProtection password="CC6F" sheet="1" objects="1" scenarios="1" selectLockedCells="1"/>
  <mergeCells count="35">
    <mergeCell ref="AF3:AF4"/>
    <mergeCell ref="AD3:AE4"/>
    <mergeCell ref="O4:P4"/>
    <mergeCell ref="AG3:AG4"/>
    <mergeCell ref="AH3:AH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L3:AM4"/>
    <mergeCell ref="AP3:AP4"/>
    <mergeCell ref="AN3:AN4"/>
    <mergeCell ref="AO3:AO4"/>
    <mergeCell ref="AS3:AS4"/>
    <mergeCell ref="AZ3:AZ4"/>
    <mergeCell ref="AY3:AY4"/>
    <mergeCell ref="AU3:AU4"/>
    <mergeCell ref="AV3:AV4"/>
    <mergeCell ref="AQ3:AQ4"/>
    <mergeCell ref="AR3:AR4"/>
    <mergeCell ref="AT3:AT4"/>
    <mergeCell ref="AW3:AW4"/>
    <mergeCell ref="AX3:AX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EC41"/>
  <sheetViews>
    <sheetView topLeftCell="DC4" zoomScale="70" zoomScaleNormal="70" workbookViewId="0">
      <selection activeCell="BG39" sqref="BG39"/>
    </sheetView>
  </sheetViews>
  <sheetFormatPr defaultColWidth="9.140625" defaultRowHeight="1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c r="A1" s="494" t="s">
        <v>292</v>
      </c>
      <c r="B1" s="494"/>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494"/>
      <c r="AM1" s="494"/>
      <c r="AN1" s="494"/>
      <c r="AO1" s="494"/>
      <c r="AP1" s="494"/>
      <c r="AQ1" s="494"/>
      <c r="AR1" s="494"/>
      <c r="AS1" s="494"/>
      <c r="AT1" s="494"/>
      <c r="AU1" s="494"/>
      <c r="AV1" s="494"/>
      <c r="AW1" s="494"/>
      <c r="AX1" s="494"/>
      <c r="AY1" s="494"/>
      <c r="AZ1" s="494"/>
      <c r="BA1" s="494"/>
      <c r="BB1" s="494"/>
      <c r="BC1" s="494"/>
      <c r="BD1" s="494"/>
      <c r="BE1" s="494"/>
      <c r="BF1" s="494"/>
      <c r="BG1" s="494"/>
      <c r="BH1" s="494"/>
      <c r="BI1" s="494"/>
      <c r="BJ1" s="494"/>
      <c r="BK1" s="494"/>
      <c r="BL1" s="494"/>
      <c r="BM1" s="494"/>
      <c r="BN1" s="494"/>
      <c r="BO1" s="494"/>
      <c r="BP1" s="494"/>
      <c r="BQ1" s="494"/>
      <c r="BR1" s="494"/>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row>
    <row r="2" spans="1:133" s="293" customFormat="1" ht="63.75" customHeight="1">
      <c r="A2" s="496" t="s">
        <v>3</v>
      </c>
      <c r="B2" s="498" t="s">
        <v>152</v>
      </c>
      <c r="C2" s="498" t="s">
        <v>111</v>
      </c>
      <c r="D2" s="495" t="s">
        <v>293</v>
      </c>
      <c r="E2" s="495"/>
      <c r="F2" s="495"/>
      <c r="G2" s="495"/>
      <c r="H2" s="495"/>
      <c r="I2" s="495"/>
      <c r="J2" s="495"/>
      <c r="K2" s="495"/>
      <c r="L2" s="495"/>
      <c r="M2" s="495"/>
      <c r="N2" s="495"/>
      <c r="O2" s="495"/>
      <c r="P2" s="495"/>
      <c r="Q2" s="495"/>
      <c r="R2" s="495"/>
      <c r="S2" s="495"/>
      <c r="T2" s="495"/>
      <c r="U2" s="495"/>
      <c r="V2" s="495"/>
      <c r="W2" s="495"/>
      <c r="X2" s="495"/>
      <c r="Y2" s="495"/>
      <c r="Z2" s="495"/>
      <c r="AA2" s="495"/>
      <c r="AB2" s="495" t="s">
        <v>294</v>
      </c>
      <c r="AC2" s="495"/>
      <c r="AD2" s="495"/>
      <c r="AE2" s="495"/>
      <c r="AF2" s="495"/>
      <c r="AG2" s="495"/>
      <c r="AH2" s="495"/>
      <c r="AI2" s="495"/>
      <c r="AJ2" s="495"/>
      <c r="AK2" s="495"/>
      <c r="AL2" s="495"/>
      <c r="AM2" s="495"/>
      <c r="AN2" s="491" t="s">
        <v>295</v>
      </c>
      <c r="AO2" s="492"/>
      <c r="AP2" s="492"/>
      <c r="AQ2" s="492"/>
      <c r="AR2" s="492"/>
      <c r="AS2" s="492"/>
      <c r="AT2" s="493"/>
      <c r="AU2" s="491" t="s">
        <v>296</v>
      </c>
      <c r="AV2" s="492"/>
      <c r="AW2" s="492"/>
      <c r="AX2" s="492"/>
      <c r="AY2" s="492"/>
      <c r="AZ2" s="492"/>
      <c r="BA2" s="492"/>
      <c r="BB2" s="492"/>
      <c r="BC2" s="492"/>
      <c r="BD2" s="492"/>
      <c r="BE2" s="492"/>
      <c r="BF2" s="492"/>
      <c r="BG2" s="493"/>
      <c r="BH2" s="491" t="s">
        <v>297</v>
      </c>
      <c r="BI2" s="492"/>
      <c r="BJ2" s="492"/>
      <c r="BK2" s="492"/>
      <c r="BL2" s="492"/>
      <c r="BM2" s="492"/>
      <c r="BN2" s="492"/>
      <c r="BO2" s="492"/>
      <c r="BP2" s="492"/>
      <c r="BQ2" s="492"/>
      <c r="BR2" s="492"/>
      <c r="BS2" s="492"/>
      <c r="BT2" s="492"/>
      <c r="BU2" s="492"/>
      <c r="BV2" s="492"/>
      <c r="BW2" s="493"/>
      <c r="BX2" s="492" t="s">
        <v>298</v>
      </c>
      <c r="BY2" s="492"/>
      <c r="BZ2" s="492"/>
      <c r="CA2" s="492"/>
      <c r="CB2" s="492"/>
      <c r="CC2" s="492"/>
      <c r="CD2" s="492"/>
      <c r="CE2" s="492"/>
      <c r="CF2" s="492"/>
      <c r="CG2" s="492"/>
      <c r="CH2" s="492"/>
      <c r="CI2" s="492"/>
      <c r="CJ2" s="492"/>
      <c r="CK2" s="492"/>
      <c r="CL2" s="492"/>
      <c r="CM2" s="492"/>
      <c r="CN2" s="493"/>
      <c r="CO2" s="491" t="s">
        <v>299</v>
      </c>
      <c r="CP2" s="492"/>
      <c r="CQ2" s="492"/>
      <c r="CR2" s="492"/>
      <c r="CS2" s="492"/>
      <c r="CT2" s="492"/>
      <c r="CU2" s="492"/>
      <c r="CV2" s="492"/>
      <c r="CW2" s="492"/>
      <c r="CX2" s="492"/>
      <c r="CY2" s="492"/>
      <c r="CZ2" s="492"/>
      <c r="DA2" s="492"/>
      <c r="DB2" s="492"/>
      <c r="DC2" s="492"/>
      <c r="DD2" s="492"/>
      <c r="DE2" s="492"/>
      <c r="DF2" s="492"/>
      <c r="DG2" s="492"/>
      <c r="DH2" s="492"/>
      <c r="DI2" s="492"/>
      <c r="DJ2" s="492"/>
      <c r="DK2" s="492"/>
      <c r="DL2" s="492"/>
      <c r="DM2" s="492"/>
      <c r="DN2" s="492"/>
      <c r="DO2" s="492"/>
      <c r="DP2" s="492"/>
      <c r="DQ2" s="492"/>
      <c r="DR2" s="492"/>
      <c r="DS2" s="492"/>
      <c r="DT2" s="492"/>
      <c r="DU2" s="492"/>
      <c r="DV2" s="492"/>
      <c r="DW2" s="492"/>
      <c r="DX2" s="492"/>
      <c r="DY2" s="492"/>
      <c r="DZ2" s="492"/>
      <c r="EA2" s="492"/>
      <c r="EB2" s="492"/>
      <c r="EC2" s="493"/>
    </row>
    <row r="3" spans="1:133" ht="279" customHeight="1">
      <c r="A3" s="497"/>
      <c r="B3" s="499"/>
      <c r="C3" s="499"/>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0" t="s">
        <v>172</v>
      </c>
      <c r="AC3" s="260" t="s">
        <v>173</v>
      </c>
      <c r="AD3" s="260" t="s">
        <v>174</v>
      </c>
      <c r="AE3" s="260" t="s">
        <v>175</v>
      </c>
      <c r="AF3" s="260" t="s">
        <v>176</v>
      </c>
      <c r="AG3" s="260" t="s">
        <v>177</v>
      </c>
      <c r="AH3" s="260" t="s">
        <v>187</v>
      </c>
      <c r="AI3" s="260" t="s">
        <v>221</v>
      </c>
      <c r="AJ3" s="260" t="s">
        <v>288</v>
      </c>
      <c r="AK3" s="260" t="s">
        <v>243</v>
      </c>
      <c r="AL3" s="207"/>
      <c r="AM3" s="131"/>
      <c r="AN3" s="260" t="s">
        <v>184</v>
      </c>
      <c r="AO3" s="260" t="s">
        <v>185</v>
      </c>
      <c r="AP3" s="260" t="s">
        <v>186</v>
      </c>
      <c r="AQ3" s="260" t="s">
        <v>241</v>
      </c>
      <c r="AR3" s="260"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59" t="s">
        <v>193</v>
      </c>
      <c r="CA3" s="259" t="s">
        <v>194</v>
      </c>
      <c r="CB3" s="259" t="s">
        <v>195</v>
      </c>
      <c r="CC3" s="259" t="s">
        <v>197</v>
      </c>
      <c r="CD3" s="259" t="s">
        <v>198</v>
      </c>
      <c r="CE3" s="259" t="s">
        <v>199</v>
      </c>
      <c r="CF3" s="259" t="s">
        <v>196</v>
      </c>
      <c r="CG3" s="259" t="s">
        <v>200</v>
      </c>
      <c r="CH3" s="259" t="s">
        <v>202</v>
      </c>
      <c r="CI3" s="259" t="s">
        <v>203</v>
      </c>
      <c r="CJ3" s="259" t="s">
        <v>204</v>
      </c>
      <c r="CK3" s="259" t="s">
        <v>205</v>
      </c>
      <c r="CL3" s="259" t="s">
        <v>267</v>
      </c>
      <c r="CM3" s="259"/>
      <c r="CN3" s="210"/>
      <c r="CO3" s="260" t="s">
        <v>169</v>
      </c>
      <c r="CP3" s="260" t="s">
        <v>170</v>
      </c>
      <c r="CQ3" s="260" t="s">
        <v>171</v>
      </c>
      <c r="CR3" s="260" t="s">
        <v>180</v>
      </c>
      <c r="CS3" s="260" t="s">
        <v>181</v>
      </c>
      <c r="CT3" s="260" t="s">
        <v>182</v>
      </c>
      <c r="CU3" s="260" t="s">
        <v>183</v>
      </c>
      <c r="CV3" s="260" t="s">
        <v>188</v>
      </c>
      <c r="CW3" s="260" t="s">
        <v>189</v>
      </c>
      <c r="CX3" s="209" t="s">
        <v>300</v>
      </c>
      <c r="CY3" s="259" t="s">
        <v>206</v>
      </c>
      <c r="CZ3" s="259" t="s">
        <v>207</v>
      </c>
      <c r="DA3" s="259" t="s">
        <v>208</v>
      </c>
      <c r="DB3" s="259" t="s">
        <v>210</v>
      </c>
      <c r="DC3" s="259" t="s">
        <v>313</v>
      </c>
      <c r="DD3" s="259" t="s">
        <v>219</v>
      </c>
      <c r="DE3" s="259" t="s">
        <v>220</v>
      </c>
      <c r="DF3" s="259" t="s">
        <v>222</v>
      </c>
      <c r="DG3" s="259" t="s">
        <v>301</v>
      </c>
      <c r="DH3" s="259" t="s">
        <v>226</v>
      </c>
      <c r="DI3" s="259" t="s">
        <v>227</v>
      </c>
      <c r="DJ3" s="259" t="s">
        <v>232</v>
      </c>
      <c r="DK3" s="259" t="s">
        <v>228</v>
      </c>
      <c r="DL3" s="259" t="s">
        <v>229</v>
      </c>
      <c r="DM3" s="259" t="s">
        <v>230</v>
      </c>
      <c r="DN3" s="259" t="s">
        <v>231</v>
      </c>
      <c r="DO3" s="259" t="s">
        <v>225</v>
      </c>
      <c r="DP3" s="259" t="s">
        <v>291</v>
      </c>
      <c r="DQ3" s="297" t="s">
        <v>234</v>
      </c>
      <c r="DR3" s="259" t="s">
        <v>256</v>
      </c>
      <c r="DS3" s="259" t="s">
        <v>257</v>
      </c>
      <c r="DT3" s="259" t="s">
        <v>258</v>
      </c>
      <c r="DU3" s="259" t="s">
        <v>259</v>
      </c>
      <c r="DV3" s="259" t="s">
        <v>260</v>
      </c>
      <c r="DW3" s="259" t="s">
        <v>282</v>
      </c>
      <c r="DX3" s="259" t="s">
        <v>283</v>
      </c>
      <c r="DY3" s="259" t="s">
        <v>273</v>
      </c>
      <c r="DZ3" s="259" t="s">
        <v>274</v>
      </c>
      <c r="EA3" s="259" t="s">
        <v>275</v>
      </c>
    </row>
    <row r="4" spans="1:133">
      <c r="A4" s="89">
        <f>список!A2</f>
        <v>1</v>
      </c>
      <c r="B4" s="82" t="str">
        <f>IF(список!B2="","",список!B2)</f>
        <v/>
      </c>
      <c r="C4" s="82" t="str">
        <f>IF(список!C2="","",список!C2)</f>
        <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c r="A5" s="89">
        <f>список!A3</f>
        <v>2</v>
      </c>
      <c r="B5" s="82" t="str">
        <f>IF(список!B3="","",список!B3)</f>
        <v/>
      </c>
      <c r="C5" s="82">
        <f>IF(список!C3="","",список!C3)</f>
        <v>0</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c r="A6" s="89">
        <f>список!A4</f>
        <v>3</v>
      </c>
      <c r="B6" s="82" t="str">
        <f>IF(список!B4="","",список!B4)</f>
        <v/>
      </c>
      <c r="C6" s="82">
        <f>IF(список!C4="","",список!C4)</f>
        <v>0</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c r="A7" s="89">
        <f>список!A5</f>
        <v>4</v>
      </c>
      <c r="B7" s="82" t="str">
        <f>IF(список!B5="","",список!B5)</f>
        <v/>
      </c>
      <c r="C7" s="82">
        <f>IF(список!C5="","",список!C5)</f>
        <v>0</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c r="A8" s="89">
        <f>список!A6</f>
        <v>5</v>
      </c>
      <c r="B8" s="82" t="str">
        <f>IF(список!B6="","",список!B6)</f>
        <v/>
      </c>
      <c r="C8" s="82">
        <f>IF(список!C6="","",список!C6)</f>
        <v>0</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c r="A9" s="89">
        <f>список!A7</f>
        <v>6</v>
      </c>
      <c r="B9" s="82" t="str">
        <f>IF(список!B7="","",список!B7)</f>
        <v/>
      </c>
      <c r="C9" s="82">
        <f>IF(список!C7="","",список!C7)</f>
        <v>0</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c r="A10" s="89">
        <f>список!A8</f>
        <v>7</v>
      </c>
      <c r="B10" s="82" t="str">
        <f>IF(список!B8="","",список!B8)</f>
        <v/>
      </c>
      <c r="C10" s="82">
        <f>IF(список!C8="","",список!C8)</f>
        <v>0</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c r="A11" s="89">
        <f>список!A9</f>
        <v>8</v>
      </c>
      <c r="B11" s="82" t="str">
        <f>IF(список!B9="","",список!B9)</f>
        <v/>
      </c>
      <c r="C11" s="82">
        <f>IF(список!C9="","",список!C9)</f>
        <v>0</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c r="A12" s="89">
        <f>список!A10</f>
        <v>9</v>
      </c>
      <c r="B12" s="82" t="str">
        <f>IF(список!B10="","",список!B10)</f>
        <v/>
      </c>
      <c r="C12" s="82">
        <f>IF(список!C10="","",список!C10)</f>
        <v>0</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c r="A13" s="89">
        <f>список!A11</f>
        <v>10</v>
      </c>
      <c r="B13" s="82" t="str">
        <f>IF(список!B11="","",список!B11)</f>
        <v/>
      </c>
      <c r="C13" s="82">
        <f>IF(список!C11="","",список!C11)</f>
        <v>0</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c r="A14" s="89">
        <f>список!A12</f>
        <v>11</v>
      </c>
      <c r="B14" s="82" t="str">
        <f>IF(список!B12="","",список!B12)</f>
        <v/>
      </c>
      <c r="C14" s="82">
        <f>IF(список!C12="","",список!C12)</f>
        <v>0</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c r="A15" s="89">
        <f>список!A13</f>
        <v>12</v>
      </c>
      <c r="B15" s="82" t="str">
        <f>IF(список!B13="","",список!B13)</f>
        <v/>
      </c>
      <c r="C15" s="82">
        <f>IF(список!C13="","",список!C13)</f>
        <v>0</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c r="A16" s="89">
        <f>список!A14</f>
        <v>13</v>
      </c>
      <c r="B16" s="82" t="str">
        <f>IF(список!B14="","",список!B14)</f>
        <v/>
      </c>
      <c r="C16" s="82">
        <f>IF(список!C14="","",список!C14)</f>
        <v>0</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c r="A17" s="89">
        <f>список!A15</f>
        <v>14</v>
      </c>
      <c r="B17" s="82" t="str">
        <f>IF(список!B15="","",список!B15)</f>
        <v/>
      </c>
      <c r="C17" s="82">
        <f>IF(список!C15="","",список!C15)</f>
        <v>0</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c r="A18" s="89">
        <f>список!A16</f>
        <v>15</v>
      </c>
      <c r="B18" s="82" t="str">
        <f>IF(список!B16="","",список!B16)</f>
        <v/>
      </c>
      <c r="C18" s="82">
        <f>IF(список!C16="","",список!C16)</f>
        <v>0</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c r="A19" s="89">
        <f>список!A17</f>
        <v>16</v>
      </c>
      <c r="B19" s="82" t="str">
        <f>IF(список!B17="","",список!B17)</f>
        <v/>
      </c>
      <c r="C19" s="82">
        <f>IF(список!C17="","",список!C17)</f>
        <v>0</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c r="A20" s="89">
        <f>список!A18</f>
        <v>17</v>
      </c>
      <c r="B20" s="82" t="str">
        <f>IF(список!B18="","",список!B18)</f>
        <v/>
      </c>
      <c r="C20" s="82">
        <f>IF(список!C18="","",список!C18)</f>
        <v>0</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c r="A21" s="89">
        <f>список!A19</f>
        <v>18</v>
      </c>
      <c r="B21" s="82" t="str">
        <f>IF(список!B19="","",список!B19)</f>
        <v/>
      </c>
      <c r="C21" s="82">
        <f>IF(список!C19="","",список!C19)</f>
        <v>0</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c r="A22" s="89">
        <f>список!A20</f>
        <v>19</v>
      </c>
      <c r="B22" s="82" t="str">
        <f>IF(список!B20="","",список!B20)</f>
        <v/>
      </c>
      <c r="C22" s="82">
        <f>IF(список!C20="","",список!C20)</f>
        <v>0</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c r="A23" s="89">
        <f>список!A21</f>
        <v>20</v>
      </c>
      <c r="B23" s="82" t="str">
        <f>IF(список!B21="","",список!B21)</f>
        <v/>
      </c>
      <c r="C23" s="82">
        <f>IF(список!C21="","",список!C21)</f>
        <v>0</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c r="A24" s="89">
        <f>список!A22</f>
        <v>21</v>
      </c>
      <c r="B24" s="82" t="str">
        <f>IF(список!B22="","",список!B22)</f>
        <v/>
      </c>
      <c r="C24" s="82">
        <f>IF(список!C22="","",список!C22)</f>
        <v>0</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c r="A25" s="89">
        <f>список!A23</f>
        <v>22</v>
      </c>
      <c r="B25" s="82" t="str">
        <f>IF(список!B23="","",список!B23)</f>
        <v/>
      </c>
      <c r="C25" s="82">
        <f>IF(список!C23="","",список!C23)</f>
        <v>0</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c r="A26" s="89">
        <f>список!A24</f>
        <v>23</v>
      </c>
      <c r="B26" s="82" t="str">
        <f>IF(список!B24="","",список!B24)</f>
        <v/>
      </c>
      <c r="C26" s="82">
        <f>IF(список!C24="","",список!C24)</f>
        <v>0</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c r="A27" s="89">
        <f>список!A25</f>
        <v>24</v>
      </c>
      <c r="B27" s="82" t="str">
        <f>IF(список!B25="","",список!B25)</f>
        <v/>
      </c>
      <c r="C27" s="82">
        <f>IF(список!C25="","",список!C25)</f>
        <v>0</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c r="A28" s="89">
        <f>список!A26</f>
        <v>25</v>
      </c>
      <c r="B28" s="82" t="str">
        <f>IF(список!B26="","",список!B26)</f>
        <v/>
      </c>
      <c r="C28" s="82">
        <f>IF(список!C26="","",список!C26)</f>
        <v>0</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c r="A29" s="89">
        <f>список!A27</f>
        <v>26</v>
      </c>
      <c r="B29" s="82" t="str">
        <f>IF(список!B27="","",список!B27)</f>
        <v/>
      </c>
      <c r="C29" s="82">
        <f>IF(список!C27="","",список!C27)</f>
        <v>0</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c r="A30" s="89">
        <f>список!A28</f>
        <v>27</v>
      </c>
      <c r="B30" s="82" t="str">
        <f>IF(список!B28="","",список!B28)</f>
        <v/>
      </c>
      <c r="C30" s="82">
        <f>IF(список!C28="","",список!C28)</f>
        <v>0</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c r="A31" s="89">
        <f>список!A29</f>
        <v>28</v>
      </c>
      <c r="B31" s="82" t="str">
        <f>IF(список!B29="","",список!B29)</f>
        <v/>
      </c>
      <c r="C31" s="82">
        <f>IF(список!C29="","",список!C29)</f>
        <v>0</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c r="A32" s="89">
        <f>список!A30</f>
        <v>29</v>
      </c>
      <c r="B32" s="82" t="str">
        <f>IF(список!B30="","",список!B30)</f>
        <v/>
      </c>
      <c r="C32" s="82">
        <f>IF(список!C30="","",список!C30)</f>
        <v>0</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c r="A33" s="89">
        <f>список!A31</f>
        <v>30</v>
      </c>
      <c r="B33" s="82" t="str">
        <f>IF(список!B31="","",список!B31)</f>
        <v/>
      </c>
      <c r="C33" s="82">
        <f>IF(список!C31="","",список!C31)</f>
        <v>0</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c r="A34" s="89">
        <f>список!A32</f>
        <v>31</v>
      </c>
      <c r="B34" s="82" t="str">
        <f>IF(список!B32="","",список!B32)</f>
        <v/>
      </c>
      <c r="C34" s="82">
        <f>IF(список!C32="","",список!C32)</f>
        <v>0</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c r="A35" s="89">
        <f>список!A33</f>
        <v>32</v>
      </c>
      <c r="B35" s="82" t="str">
        <f>IF(список!B33="","",список!B33)</f>
        <v/>
      </c>
      <c r="C35" s="82">
        <f>IF(список!C33="","",список!C33)</f>
        <v>0</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c r="A36" s="296">
        <f>список!A34</f>
        <v>33</v>
      </c>
      <c r="B36" s="156" t="str">
        <f>IF(список!B34="","",список!B34)</f>
        <v/>
      </c>
      <c r="C36" s="156">
        <f>IF(список!C34="","",список!C34)</f>
        <v>0</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c r="A37" s="82">
        <f>список!A35</f>
        <v>34</v>
      </c>
      <c r="B37" s="82" t="str">
        <f>IF(список!B35="","",список!B35)</f>
        <v/>
      </c>
      <c r="C37" s="82">
        <f>IF(список!C35="","",список!C35)</f>
        <v>0</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4" customFormat="1" ht="15.75" thickBot="1">
      <c r="A38" s="82">
        <f>список!A36</f>
        <v>35</v>
      </c>
      <c r="B38" s="82" t="str">
        <f>IF(список!B36="","",список!B36)</f>
        <v/>
      </c>
      <c r="C38" s="82">
        <f>IF(список!C36="","",список!C36)</f>
        <v>0</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5"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5"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5"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FS45"/>
  <sheetViews>
    <sheetView topLeftCell="AI4" zoomScale="50" zoomScaleNormal="50" workbookViewId="0">
      <selection activeCell="C39" sqref="C39"/>
    </sheetView>
  </sheetViews>
  <sheetFormatPr defaultColWidth="9.140625" defaultRowHeight="1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c r="A1" s="500" t="s">
        <v>292</v>
      </c>
      <c r="B1" s="500"/>
      <c r="C1" s="500"/>
      <c r="D1" s="500"/>
      <c r="E1" s="500"/>
      <c r="F1" s="500"/>
      <c r="G1" s="500"/>
      <c r="H1" s="500"/>
      <c r="I1" s="500"/>
      <c r="J1" s="500"/>
      <c r="K1" s="500"/>
      <c r="L1" s="500"/>
      <c r="M1" s="500"/>
      <c r="N1" s="500"/>
      <c r="O1" s="500"/>
      <c r="P1" s="500"/>
      <c r="Q1" s="500"/>
      <c r="R1" s="500"/>
      <c r="S1" s="500"/>
      <c r="T1" s="500"/>
      <c r="U1" s="500"/>
      <c r="V1" s="500"/>
      <c r="W1" s="500"/>
      <c r="X1" s="500"/>
      <c r="Y1" s="500"/>
      <c r="Z1" s="500"/>
      <c r="AA1" s="500"/>
      <c r="AB1" s="500"/>
      <c r="AC1" s="500"/>
      <c r="AD1" s="500"/>
      <c r="AE1" s="500"/>
      <c r="AF1" s="500"/>
      <c r="AG1" s="500"/>
      <c r="AH1" s="500"/>
      <c r="AI1" s="500"/>
      <c r="AJ1" s="500"/>
      <c r="AK1" s="500"/>
      <c r="AL1" s="500"/>
      <c r="AM1" s="500"/>
      <c r="AN1" s="500"/>
      <c r="AO1" s="500"/>
      <c r="AP1" s="500"/>
      <c r="AQ1" s="500"/>
      <c r="AR1" s="500"/>
      <c r="AS1" s="500"/>
      <c r="AT1" s="500"/>
      <c r="AU1" s="500"/>
      <c r="AV1" s="500"/>
      <c r="AW1" s="500"/>
      <c r="AX1" s="500"/>
      <c r="AY1" s="500"/>
      <c r="AZ1" s="500"/>
      <c r="BA1" s="500"/>
      <c r="BB1" s="500"/>
      <c r="BC1" s="500"/>
      <c r="BD1" s="500"/>
      <c r="BE1" s="500"/>
      <c r="BF1" s="500"/>
      <c r="BG1" s="500"/>
      <c r="BH1" s="500"/>
      <c r="BI1" s="500"/>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0"/>
      <c r="CM1" s="500"/>
      <c r="CN1" s="500"/>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c r="A2" s="216" t="s">
        <v>3</v>
      </c>
      <c r="B2" s="217" t="s">
        <v>152</v>
      </c>
      <c r="C2" s="310"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c r="A3" s="82">
        <f>список!A2</f>
        <v>1</v>
      </c>
      <c r="B3" s="82" t="str">
        <f>IF(список!B2="","",список!B2)</f>
        <v/>
      </c>
      <c r="C3" s="82">
        <f>список!C2</f>
        <v>0</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c r="A4" s="82">
        <f>список!A3</f>
        <v>2</v>
      </c>
      <c r="B4" s="82" t="str">
        <f>IF(список!B3="","",список!B3)</f>
        <v/>
      </c>
      <c r="C4" s="82">
        <f>список!C3</f>
        <v>0</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c r="A5" s="82">
        <f>список!A4</f>
        <v>3</v>
      </c>
      <c r="B5" s="82" t="str">
        <f>IF(список!B4="","",список!B4)</f>
        <v/>
      </c>
      <c r="C5" s="82">
        <f>список!C4</f>
        <v>0</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c r="A6" s="82">
        <f>список!A5</f>
        <v>4</v>
      </c>
      <c r="B6" s="82" t="str">
        <f>IF(список!B5="","",список!B5)</f>
        <v/>
      </c>
      <c r="C6" s="82">
        <f>список!C5</f>
        <v>0</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c r="A7" s="82">
        <f>список!A6</f>
        <v>5</v>
      </c>
      <c r="B7" s="82" t="str">
        <f>IF(список!B6="","",список!B6)</f>
        <v/>
      </c>
      <c r="C7" s="82">
        <f>список!C6</f>
        <v>0</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c r="A8" s="82">
        <f>список!A7</f>
        <v>6</v>
      </c>
      <c r="B8" s="82" t="str">
        <f>IF(список!B7="","",список!B7)</f>
        <v/>
      </c>
      <c r="C8" s="82">
        <f>список!C7</f>
        <v>0</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c r="A9" s="82">
        <f>список!A8</f>
        <v>7</v>
      </c>
      <c r="B9" s="82" t="str">
        <f>IF(список!B8="","",список!B8)</f>
        <v/>
      </c>
      <c r="C9" s="82">
        <f>список!C8</f>
        <v>0</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c r="A10" s="82">
        <f>список!A9</f>
        <v>8</v>
      </c>
      <c r="B10" s="82" t="str">
        <f>IF(список!B9="","",список!B9)</f>
        <v/>
      </c>
      <c r="C10" s="82">
        <f>список!C9</f>
        <v>0</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c r="A11" s="82">
        <f>список!A10</f>
        <v>9</v>
      </c>
      <c r="B11" s="82" t="str">
        <f>IF(список!B10="","",список!B10)</f>
        <v/>
      </c>
      <c r="C11" s="82">
        <f>список!C10</f>
        <v>0</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c r="A12" s="82">
        <f>список!A11</f>
        <v>10</v>
      </c>
      <c r="B12" s="82" t="str">
        <f>IF(список!B11="","",список!B11)</f>
        <v/>
      </c>
      <c r="C12" s="82">
        <f>список!C11</f>
        <v>0</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c r="A13" s="82">
        <f>список!A12</f>
        <v>11</v>
      </c>
      <c r="B13" s="82" t="str">
        <f>IF(список!B12="","",список!B12)</f>
        <v/>
      </c>
      <c r="C13" s="82">
        <f>список!C12</f>
        <v>0</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c r="A14" s="82">
        <f>список!A13</f>
        <v>12</v>
      </c>
      <c r="B14" s="82" t="str">
        <f>IF(список!B13="","",список!B13)</f>
        <v/>
      </c>
      <c r="C14" s="82">
        <f>список!C13</f>
        <v>0</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c r="A15" s="82">
        <f>список!A14</f>
        <v>13</v>
      </c>
      <c r="B15" s="82" t="str">
        <f>IF(список!B14="","",список!B14)</f>
        <v/>
      </c>
      <c r="C15" s="82">
        <f>список!C14</f>
        <v>0</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c r="A16" s="82">
        <f>список!A15</f>
        <v>14</v>
      </c>
      <c r="B16" s="82" t="str">
        <f>IF(список!B15="","",список!B15)</f>
        <v/>
      </c>
      <c r="C16" s="82">
        <f>список!C15</f>
        <v>0</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c r="A17" s="82">
        <f>список!A16</f>
        <v>15</v>
      </c>
      <c r="B17" s="82" t="str">
        <f>IF(список!B16="","",список!B16)</f>
        <v/>
      </c>
      <c r="C17" s="82">
        <f>список!C16</f>
        <v>0</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c r="A18" s="82">
        <f>список!A17</f>
        <v>16</v>
      </c>
      <c r="B18" s="82" t="str">
        <f>IF(список!B17="","",список!B17)</f>
        <v/>
      </c>
      <c r="C18" s="82">
        <f>список!C17</f>
        <v>0</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c r="A19" s="82">
        <f>список!A18</f>
        <v>17</v>
      </c>
      <c r="B19" s="82" t="str">
        <f>IF(список!B18="","",список!B18)</f>
        <v/>
      </c>
      <c r="C19" s="82">
        <f>список!C18</f>
        <v>0</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c r="A20" s="82">
        <f>список!A19</f>
        <v>18</v>
      </c>
      <c r="B20" s="82" t="str">
        <f>IF(список!B19="","",список!B19)</f>
        <v/>
      </c>
      <c r="C20" s="82">
        <f>список!C19</f>
        <v>0</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c r="A21" s="82">
        <f>список!A20</f>
        <v>19</v>
      </c>
      <c r="B21" s="82" t="str">
        <f>IF(список!B20="","",список!B20)</f>
        <v/>
      </c>
      <c r="C21" s="82">
        <f>список!C20</f>
        <v>0</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c r="A22" s="82">
        <f>список!A21</f>
        <v>20</v>
      </c>
      <c r="B22" s="82" t="str">
        <f>IF(список!B21="","",список!B21)</f>
        <v/>
      </c>
      <c r="C22" s="82">
        <f>список!C21</f>
        <v>0</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c r="A23" s="82">
        <f>список!A22</f>
        <v>21</v>
      </c>
      <c r="B23" s="82" t="str">
        <f>IF(список!B22="","",список!B22)</f>
        <v/>
      </c>
      <c r="C23" s="82">
        <f>список!C22</f>
        <v>0</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c r="A24" s="82">
        <f>список!A23</f>
        <v>22</v>
      </c>
      <c r="B24" s="82" t="str">
        <f>IF(список!B23="","",список!B23)</f>
        <v/>
      </c>
      <c r="C24" s="82">
        <f>список!C23</f>
        <v>0</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c r="A25" s="82">
        <f>список!A24</f>
        <v>23</v>
      </c>
      <c r="B25" s="82" t="str">
        <f>IF(список!B24="","",список!B24)</f>
        <v/>
      </c>
      <c r="C25" s="82">
        <f>список!C24</f>
        <v>0</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c r="A26" s="82">
        <f>список!A25</f>
        <v>24</v>
      </c>
      <c r="B26" s="82" t="str">
        <f>IF(список!B25="","",список!B25)</f>
        <v/>
      </c>
      <c r="C26" s="82">
        <f>список!C25</f>
        <v>0</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c r="A27" s="82">
        <f>список!A26</f>
        <v>25</v>
      </c>
      <c r="B27" s="82" t="str">
        <f>IF(список!B26="","",список!B26)</f>
        <v/>
      </c>
      <c r="C27" s="82">
        <f>список!C26</f>
        <v>0</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c r="A28" s="82">
        <f>список!A27</f>
        <v>26</v>
      </c>
      <c r="B28" s="82" t="str">
        <f>IF(список!B27="","",список!B27)</f>
        <v/>
      </c>
      <c r="C28" s="82">
        <f>список!C27</f>
        <v>0</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c r="A29" s="82">
        <f>список!A28</f>
        <v>27</v>
      </c>
      <c r="B29" s="82" t="str">
        <f>IF(список!B28="","",список!B28)</f>
        <v/>
      </c>
      <c r="C29" s="82">
        <f>список!C28</f>
        <v>0</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c r="A30" s="82">
        <f>список!A29</f>
        <v>28</v>
      </c>
      <c r="B30" s="82" t="str">
        <f>IF(список!B29="","",список!B29)</f>
        <v/>
      </c>
      <c r="C30" s="82">
        <f>список!C29</f>
        <v>0</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c r="A31" s="82">
        <f>список!A30</f>
        <v>29</v>
      </c>
      <c r="B31" s="82" t="str">
        <f>IF(список!B30="","",список!B30)</f>
        <v/>
      </c>
      <c r="C31" s="82">
        <f>список!C30</f>
        <v>0</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c r="A32" s="82">
        <f>список!A31</f>
        <v>30</v>
      </c>
      <c r="B32" s="82" t="str">
        <f>IF(список!B31="","",список!B31)</f>
        <v/>
      </c>
      <c r="C32" s="82">
        <f>список!C31</f>
        <v>0</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c r="A33" s="82">
        <f>список!A32</f>
        <v>31</v>
      </c>
      <c r="B33" s="82" t="str">
        <f>IF(список!B32="","",список!B32)</f>
        <v/>
      </c>
      <c r="C33" s="82">
        <f>список!C32</f>
        <v>0</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c r="A34" s="82">
        <f>список!A33</f>
        <v>32</v>
      </c>
      <c r="B34" s="82" t="str">
        <f>IF(список!B33="","",список!B33)</f>
        <v/>
      </c>
      <c r="C34" s="82">
        <f>список!C33</f>
        <v>0</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c r="A35" s="82">
        <f>список!A34</f>
        <v>33</v>
      </c>
      <c r="B35" s="82" t="str">
        <f>IF(список!B34="","",список!B34)</f>
        <v/>
      </c>
      <c r="C35" s="82">
        <f>список!C34</f>
        <v>0</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c r="A36" s="82">
        <f>список!A35</f>
        <v>34</v>
      </c>
      <c r="B36" s="82" t="str">
        <f>IF(список!B35="","",список!B35)</f>
        <v/>
      </c>
      <c r="C36" s="82">
        <f>список!C35</f>
        <v>0</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c r="A37" s="82">
        <f>список!A36</f>
        <v>35</v>
      </c>
      <c r="B37" s="82" t="str">
        <f>IF(список!B36="","",список!B36)</f>
        <v/>
      </c>
      <c r="C37" s="82">
        <f>список!C36</f>
        <v>0</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c r="B38" s="221" t="s">
        <v>290</v>
      </c>
      <c r="C38" s="220">
        <f>'сводная по группе'!C39</f>
        <v>0</v>
      </c>
    </row>
    <row r="39" spans="1:175">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dimension ref="A1:H12"/>
  <sheetViews>
    <sheetView workbookViewId="0">
      <selection activeCell="G1" sqref="G1"/>
    </sheetView>
  </sheetViews>
  <sheetFormatPr defaultRowHeight="15"/>
  <cols>
    <col min="1" max="1" width="22.85546875" customWidth="1"/>
    <col min="3" max="3" width="8.5703125" customWidth="1"/>
    <col min="5" max="5" width="15" customWidth="1"/>
    <col min="6" max="6" width="22.42578125" customWidth="1"/>
    <col min="8" max="8" width="19.5703125" customWidth="1"/>
  </cols>
  <sheetData>
    <row r="1" spans="1:8" ht="159.75" customHeight="1">
      <c r="B1" s="502" t="s">
        <v>164</v>
      </c>
      <c r="C1" s="503"/>
      <c r="D1" s="503"/>
      <c r="E1" s="503"/>
      <c r="F1" s="503"/>
      <c r="G1" s="225"/>
      <c r="H1" s="225">
        <v>1</v>
      </c>
    </row>
    <row r="2" spans="1:8" ht="18.75" customHeight="1">
      <c r="C2" s="504">
        <f>INDEX(список!B2:B36,H1,1)</f>
        <v>0</v>
      </c>
      <c r="D2" s="504"/>
      <c r="E2" s="504"/>
      <c r="F2" s="504"/>
    </row>
    <row r="3" spans="1:8">
      <c r="C3" s="505" t="str">
        <f>список!D2</f>
        <v>подготовительная группа</v>
      </c>
      <c r="D3" s="505"/>
      <c r="E3" s="505"/>
      <c r="F3" s="505"/>
    </row>
    <row r="4" spans="1:8">
      <c r="D4" s="506">
        <f>список!C2</f>
        <v>0</v>
      </c>
      <c r="E4" s="506"/>
      <c r="F4" s="506"/>
    </row>
    <row r="5" spans="1:8" ht="73.5" customHeight="1">
      <c r="A5" s="501" t="s">
        <v>293</v>
      </c>
      <c r="B5" s="501"/>
      <c r="C5" s="501"/>
      <c r="D5" s="501"/>
      <c r="E5" s="501"/>
      <c r="F5" s="224" t="str">
        <f>INDEX('Целевые ориентиры_сводная'!AI3:AI37,H1,1)</f>
        <v/>
      </c>
      <c r="G5" s="223"/>
    </row>
    <row r="6" spans="1:8" ht="119.25" customHeight="1">
      <c r="A6" s="501" t="s">
        <v>294</v>
      </c>
      <c r="B6" s="501"/>
      <c r="C6" s="501"/>
      <c r="D6" s="501"/>
      <c r="E6" s="501"/>
      <c r="F6" s="224" t="str">
        <f>INDEX('Целевые ориентиры_сводная'!AZ3:AZ37,H1,1)</f>
        <v/>
      </c>
      <c r="G6" s="223"/>
    </row>
    <row r="7" spans="1:8" ht="62.25" customHeight="1">
      <c r="A7" s="501" t="s">
        <v>302</v>
      </c>
      <c r="B7" s="501"/>
      <c r="C7" s="501"/>
      <c r="D7" s="501"/>
      <c r="E7" s="501"/>
      <c r="F7" s="224" t="str">
        <f>INDEX('Целевые ориентиры_сводная'!BJ3:BJ37,H1,1)</f>
        <v/>
      </c>
      <c r="G7" s="223"/>
    </row>
    <row r="8" spans="1:8" ht="77.25" customHeight="1">
      <c r="A8" s="501" t="s">
        <v>303</v>
      </c>
      <c r="B8" s="501"/>
      <c r="C8" s="501"/>
      <c r="D8" s="501"/>
      <c r="E8" s="501"/>
      <c r="F8" s="224" t="str">
        <f>INDEX('Целевые ориентиры_сводная'!BY3:BY37,H1,1)</f>
        <v/>
      </c>
      <c r="G8" s="223"/>
    </row>
    <row r="9" spans="1:8" ht="45.75" customHeight="1">
      <c r="A9" s="501" t="s">
        <v>304</v>
      </c>
      <c r="B9" s="501"/>
      <c r="C9" s="501"/>
      <c r="D9" s="501"/>
      <c r="E9" s="501"/>
      <c r="F9" s="224" t="str">
        <f>INDEX('Целевые ориентиры_сводная'!CS3:CS37,H1,1)</f>
        <v/>
      </c>
      <c r="G9" s="223"/>
    </row>
    <row r="10" spans="1:8" ht="59.25" customHeight="1">
      <c r="A10" s="501" t="s">
        <v>298</v>
      </c>
      <c r="B10" s="501"/>
      <c r="C10" s="501"/>
      <c r="D10" s="501"/>
      <c r="E10" s="501"/>
      <c r="F10" s="224" t="str">
        <f>INDEX('Целевые ориентиры_сводная'!DP3:DP37,H1,1)</f>
        <v/>
      </c>
      <c r="G10" s="223"/>
    </row>
    <row r="11" spans="1:8" ht="147" customHeight="1">
      <c r="A11" s="501" t="s">
        <v>305</v>
      </c>
      <c r="B11" s="501"/>
      <c r="C11" s="501"/>
      <c r="D11" s="501"/>
      <c r="E11" s="501"/>
      <c r="F11" s="224" t="str">
        <f>INDEX('Целевые ориентиры_сводная'!FS3:FS37,H1,1)</f>
        <v/>
      </c>
      <c r="G11" s="223"/>
    </row>
    <row r="12" spans="1:8" ht="1.5" hidden="1" customHeight="1"/>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2" zoomScale="70" zoomScaleNormal="70" workbookViewId="0">
      <selection activeCell="M5" sqref="M5:Q16"/>
    </sheetView>
  </sheetViews>
  <sheetFormatPr defaultColWidth="9.140625" defaultRowHeight="15"/>
  <cols>
    <col min="1" max="1" width="9.140625" style="82"/>
    <col min="2" max="2" width="22.5703125" style="82" customWidth="1"/>
    <col min="3" max="16384" width="9.140625" style="82"/>
  </cols>
  <sheetData>
    <row r="1" spans="1:41">
      <c r="A1" s="350" t="s">
        <v>125</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row>
    <row r="2" spans="1:41" ht="23.25" customHeight="1">
      <c r="A2" s="351" t="s">
        <v>130</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row>
    <row r="3" spans="1:41" ht="27.75" customHeight="1">
      <c r="A3" s="320" t="str">
        <f>список!A1</f>
        <v>№</v>
      </c>
      <c r="B3" s="359" t="str">
        <f>список!B1</f>
        <v>Фамилия, имя воспитанника</v>
      </c>
      <c r="C3" s="362" t="str">
        <f>список!C1</f>
        <v xml:space="preserve">дата </v>
      </c>
      <c r="D3" s="355" t="s">
        <v>126</v>
      </c>
      <c r="E3" s="355"/>
      <c r="F3" s="355"/>
      <c r="G3" s="356" t="s">
        <v>127</v>
      </c>
      <c r="H3" s="357"/>
      <c r="I3" s="357"/>
      <c r="J3" s="357"/>
      <c r="K3" s="357"/>
      <c r="L3" s="358"/>
      <c r="M3" s="355" t="s">
        <v>128</v>
      </c>
      <c r="N3" s="355"/>
      <c r="O3" s="355"/>
      <c r="P3" s="355"/>
      <c r="Q3" s="355"/>
      <c r="R3" s="355"/>
      <c r="S3" s="355"/>
      <c r="T3" s="355" t="s">
        <v>144</v>
      </c>
      <c r="U3" s="355"/>
      <c r="V3" s="355"/>
      <c r="W3" s="355"/>
      <c r="X3" s="355"/>
      <c r="Y3" s="355"/>
      <c r="Z3" s="355"/>
      <c r="AA3" s="355"/>
      <c r="AB3" s="356" t="s">
        <v>129</v>
      </c>
      <c r="AC3" s="357"/>
      <c r="AD3" s="357"/>
      <c r="AE3" s="357"/>
      <c r="AF3" s="357"/>
      <c r="AG3" s="357"/>
      <c r="AH3" s="357"/>
      <c r="AI3" s="357"/>
      <c r="AJ3" s="357"/>
      <c r="AK3" s="357"/>
      <c r="AL3" s="357"/>
      <c r="AM3" s="357"/>
      <c r="AN3" s="358"/>
    </row>
    <row r="4" spans="1:41" ht="249" customHeight="1" thickBot="1">
      <c r="A4" s="361"/>
      <c r="B4" s="360"/>
      <c r="C4" s="363"/>
      <c r="D4" s="129" t="s">
        <v>209</v>
      </c>
      <c r="E4" s="320" t="s">
        <v>0</v>
      </c>
      <c r="F4" s="320"/>
      <c r="G4" s="129" t="s">
        <v>210</v>
      </c>
      <c r="H4" s="129" t="s">
        <v>211</v>
      </c>
      <c r="I4" s="129" t="s">
        <v>212</v>
      </c>
      <c r="J4" s="129" t="s">
        <v>213</v>
      </c>
      <c r="K4" s="353" t="s">
        <v>0</v>
      </c>
      <c r="L4" s="354"/>
      <c r="M4" s="129" t="s">
        <v>214</v>
      </c>
      <c r="N4" s="129" t="s">
        <v>215</v>
      </c>
      <c r="O4" s="129" t="s">
        <v>216</v>
      </c>
      <c r="P4" s="129" t="s">
        <v>217</v>
      </c>
      <c r="Q4" s="129" t="s">
        <v>218</v>
      </c>
      <c r="R4" s="320" t="s">
        <v>0</v>
      </c>
      <c r="S4" s="320"/>
      <c r="T4" s="129" t="s">
        <v>219</v>
      </c>
      <c r="U4" s="129" t="s">
        <v>220</v>
      </c>
      <c r="V4" s="129" t="s">
        <v>221</v>
      </c>
      <c r="W4" s="129" t="s">
        <v>222</v>
      </c>
      <c r="X4" s="129" t="s">
        <v>223</v>
      </c>
      <c r="Y4" s="129" t="s">
        <v>224</v>
      </c>
      <c r="Z4" s="320" t="s">
        <v>0</v>
      </c>
      <c r="AA4" s="320"/>
      <c r="AB4" s="129" t="s">
        <v>226</v>
      </c>
      <c r="AC4" s="129" t="s">
        <v>227</v>
      </c>
      <c r="AD4" s="129" t="s">
        <v>232</v>
      </c>
      <c r="AE4" s="129" t="s">
        <v>228</v>
      </c>
      <c r="AF4" s="129" t="s">
        <v>229</v>
      </c>
      <c r="AG4" s="129" t="s">
        <v>230</v>
      </c>
      <c r="AH4" s="129" t="s">
        <v>233</v>
      </c>
      <c r="AI4" s="129" t="s">
        <v>231</v>
      </c>
      <c r="AJ4" s="129" t="s">
        <v>225</v>
      </c>
      <c r="AK4" s="205" t="s">
        <v>291</v>
      </c>
      <c r="AL4" s="129" t="s">
        <v>234</v>
      </c>
      <c r="AM4" s="320" t="s">
        <v>0</v>
      </c>
      <c r="AN4" s="320"/>
    </row>
    <row r="5" spans="1:41" ht="15.75">
      <c r="A5" s="82">
        <f>список!A2</f>
        <v>1</v>
      </c>
      <c r="B5" s="145" t="str">
        <f>IF(список!B2="","",список!B2)</f>
        <v/>
      </c>
      <c r="C5" s="91" t="str">
        <f>IF(список!C2="","",список!C2)</f>
        <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5"/>
      <c r="O5" s="194"/>
      <c r="P5" s="246"/>
      <c r="Q5" s="242"/>
      <c r="R5" s="232" t="str">
        <f>IF(M5="","",IF(N5="","",IF(O5="","",IF(P5="","",IF(Q5="","",SUM(M5:Q5)/5)))))</f>
        <v/>
      </c>
      <c r="S5" s="233" t="str">
        <f>IF(R5="","",IF(R5&gt;1.5,"сформирован",IF(R5&lt;0.5,"не сформирован", "в стадии формирования")))</f>
        <v/>
      </c>
      <c r="T5" s="194"/>
      <c r="U5" s="194"/>
      <c r="V5" s="194"/>
      <c r="W5" s="194"/>
      <c r="X5" s="246"/>
      <c r="Y5" s="242"/>
      <c r="Z5" s="232" t="str">
        <f>IF(T5="","",IF(U5="","",IF(V5="","",IF(W5="","",IF(X5="","",IF(Y5="","",(SUM(T5:Y5)/6)))))))</f>
        <v/>
      </c>
      <c r="AA5" s="248" t="str">
        <f>IF(Z5="","",IF(Z5&gt;1.5,"сформирован",IF(Z5&lt;0.5,"не сформирован", "в стадии формирования")))</f>
        <v/>
      </c>
      <c r="AB5" s="194"/>
      <c r="AC5" s="194"/>
      <c r="AD5" s="194"/>
      <c r="AE5" s="194"/>
      <c r="AF5" s="194"/>
      <c r="AG5" s="246"/>
      <c r="AH5" s="83"/>
      <c r="AI5" s="83"/>
      <c r="AJ5" s="83"/>
      <c r="AK5" s="204"/>
      <c r="AL5" s="228"/>
      <c r="AM5" s="232" t="str">
        <f>IF(AB5="","",IF(AC5="","",IF(AD5="","",IF(AE5="","",IF(AF5="","",IF(AG5="","",IF(AH5="","",IF(AI5="","",IF(AJ5="","",IF(AK5="","",IF(AL5="","",SUM(AB5:AL5)/11)))))))))))</f>
        <v/>
      </c>
      <c r="AN5" s="233" t="str">
        <f>IF(AM5="","",IF(AM5&gt;1.5,"сформирован",IF(AM5&lt;0.5,"не сформирован","в стадии формирования")))</f>
        <v/>
      </c>
      <c r="AO5" s="116"/>
    </row>
    <row r="6" spans="1:41" ht="15.75">
      <c r="A6" s="82">
        <f>список!A3</f>
        <v>2</v>
      </c>
      <c r="B6" s="145" t="str">
        <f>IF(список!B3="","",список!B3)</f>
        <v/>
      </c>
      <c r="C6" s="91">
        <f>IF(список!C3="","",список!C3)</f>
        <v>0</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6"/>
      <c r="O6" s="193"/>
      <c r="P6" s="237"/>
      <c r="Q6" s="243"/>
      <c r="R6" s="244" t="str">
        <f t="shared" ref="R6:R36" si="4">IF(M6="","",IF(N6="","",IF(O6="","",IF(P6="","",IF(Q6="","",SUM(M6:Q6)/5)))))</f>
        <v/>
      </c>
      <c r="S6" s="245" t="str">
        <f t="shared" ref="S6:S39" si="5">IF(R6="","",IF(R6&gt;1.5,"сформирован",IF(R6&lt;0.5,"не сформирован", "в стадии формирования")))</f>
        <v/>
      </c>
      <c r="T6" s="193"/>
      <c r="U6" s="193"/>
      <c r="V6" s="193"/>
      <c r="W6" s="193"/>
      <c r="X6" s="237"/>
      <c r="Y6" s="243"/>
      <c r="Z6" s="244" t="str">
        <f t="shared" ref="Z6:Z39" si="6">IF(T6="","",IF(U6="","",IF(V6="","",IF(W6="","",IF(X6="","",IF(Y6="","",(SUM(T6:Y6)/6)))))))</f>
        <v/>
      </c>
      <c r="AA6" s="280" t="str">
        <f t="shared" ref="AA6:AA39" si="7">IF(Z6="","",IF(Z6&gt;1.5,"сформирован",IF(Z6&lt;0.5,"не сформирован", "в стадии формирования")))</f>
        <v/>
      </c>
      <c r="AB6" s="193"/>
      <c r="AC6" s="193"/>
      <c r="AD6" s="193"/>
      <c r="AE6" s="193"/>
      <c r="AF6" s="193"/>
      <c r="AG6" s="237"/>
      <c r="AH6" s="83"/>
      <c r="AI6" s="83"/>
      <c r="AJ6" s="83"/>
      <c r="AK6" s="83"/>
      <c r="AL6" s="228"/>
      <c r="AM6" s="244" t="str">
        <f t="shared" ref="AM6:AM39" si="8">IF(AB6="","",IF(AC6="","",IF(AD6="","",IF(AE6="","",IF(AF6="","",IF(AG6="","",IF(AH6="","",IF(AI6="","",IF(AJ6="","",IF(AK6="","",IF(AL6="","",SUM(AB6:AL6)/11)))))))))))</f>
        <v/>
      </c>
      <c r="AN6" s="245" t="str">
        <f t="shared" ref="AN6:AN39" si="9">IF(AM6="","",IF(AM6&gt;1.5,"сформирован",IF(AM6&lt;0.5,"не сформирован","в стадии формирования")))</f>
        <v/>
      </c>
      <c r="AO6" s="116"/>
    </row>
    <row r="7" spans="1:41" ht="15.75">
      <c r="A7" s="82">
        <f>список!A4</f>
        <v>3</v>
      </c>
      <c r="B7" s="145" t="str">
        <f>IF(список!B4="","",список!B4)</f>
        <v/>
      </c>
      <c r="C7" s="91">
        <f>IF(список!C4="","",список!C4)</f>
        <v>0</v>
      </c>
      <c r="D7" s="243"/>
      <c r="E7" s="244" t="str">
        <f t="shared" si="0"/>
        <v/>
      </c>
      <c r="F7" s="245" t="str">
        <f t="shared" si="1"/>
        <v/>
      </c>
      <c r="G7" s="193"/>
      <c r="H7" s="196"/>
      <c r="I7" s="193"/>
      <c r="J7" s="237"/>
      <c r="K7" s="244" t="str">
        <f t="shared" si="2"/>
        <v/>
      </c>
      <c r="L7" s="245" t="str">
        <f t="shared" si="3"/>
        <v/>
      </c>
      <c r="M7" s="193"/>
      <c r="N7" s="196"/>
      <c r="O7" s="193"/>
      <c r="P7" s="237"/>
      <c r="Q7" s="243"/>
      <c r="R7" s="244" t="str">
        <f t="shared" si="4"/>
        <v/>
      </c>
      <c r="S7" s="245" t="str">
        <f t="shared" si="5"/>
        <v/>
      </c>
      <c r="T7" s="193"/>
      <c r="U7" s="193"/>
      <c r="V7" s="193"/>
      <c r="W7" s="193"/>
      <c r="X7" s="237"/>
      <c r="Y7" s="243"/>
      <c r="Z7" s="244" t="str">
        <f t="shared" si="6"/>
        <v/>
      </c>
      <c r="AA7" s="280" t="str">
        <f t="shared" si="7"/>
        <v/>
      </c>
      <c r="AB7" s="193"/>
      <c r="AC7" s="193"/>
      <c r="AD7" s="193"/>
      <c r="AE7" s="193"/>
      <c r="AF7" s="193"/>
      <c r="AG7" s="237"/>
      <c r="AH7" s="83"/>
      <c r="AI7" s="83"/>
      <c r="AJ7" s="83"/>
      <c r="AK7" s="83"/>
      <c r="AL7" s="228"/>
      <c r="AM7" s="244" t="str">
        <f t="shared" si="8"/>
        <v/>
      </c>
      <c r="AN7" s="245" t="str">
        <f t="shared" si="9"/>
        <v/>
      </c>
      <c r="AO7" s="116"/>
    </row>
    <row r="8" spans="1:41" ht="15.75">
      <c r="A8" s="82">
        <f>список!A5</f>
        <v>4</v>
      </c>
      <c r="B8" s="145" t="str">
        <f>IF(список!B5="","",список!B5)</f>
        <v/>
      </c>
      <c r="C8" s="91">
        <f>IF(список!C5="","",список!C5)</f>
        <v>0</v>
      </c>
      <c r="D8" s="243"/>
      <c r="E8" s="244" t="str">
        <f t="shared" si="0"/>
        <v/>
      </c>
      <c r="F8" s="245" t="str">
        <f t="shared" si="1"/>
        <v/>
      </c>
      <c r="G8" s="193"/>
      <c r="H8" s="196"/>
      <c r="I8" s="193"/>
      <c r="J8" s="237"/>
      <c r="K8" s="244" t="str">
        <f t="shared" si="2"/>
        <v/>
      </c>
      <c r="L8" s="245" t="str">
        <f t="shared" si="3"/>
        <v/>
      </c>
      <c r="M8" s="193"/>
      <c r="N8" s="196"/>
      <c r="O8" s="193"/>
      <c r="P8" s="237"/>
      <c r="Q8" s="243"/>
      <c r="R8" s="244" t="str">
        <f t="shared" si="4"/>
        <v/>
      </c>
      <c r="S8" s="245" t="str">
        <f t="shared" si="5"/>
        <v/>
      </c>
      <c r="T8" s="193"/>
      <c r="U8" s="193"/>
      <c r="V8" s="193"/>
      <c r="W8" s="193"/>
      <c r="X8" s="237"/>
      <c r="Y8" s="243"/>
      <c r="Z8" s="244" t="str">
        <f t="shared" si="6"/>
        <v/>
      </c>
      <c r="AA8" s="280" t="str">
        <f t="shared" si="7"/>
        <v/>
      </c>
      <c r="AB8" s="193"/>
      <c r="AC8" s="193"/>
      <c r="AD8" s="193"/>
      <c r="AE8" s="193"/>
      <c r="AF8" s="193"/>
      <c r="AG8" s="237"/>
      <c r="AH8" s="83"/>
      <c r="AI8" s="83"/>
      <c r="AJ8" s="83"/>
      <c r="AK8" s="83"/>
      <c r="AL8" s="228"/>
      <c r="AM8" s="244" t="str">
        <f t="shared" si="8"/>
        <v/>
      </c>
      <c r="AN8" s="245" t="str">
        <f t="shared" si="9"/>
        <v/>
      </c>
      <c r="AO8" s="116"/>
    </row>
    <row r="9" spans="1:41" ht="15.75">
      <c r="A9" s="82">
        <f>список!A6</f>
        <v>5</v>
      </c>
      <c r="B9" s="145" t="str">
        <f>IF(список!B6="","",список!B6)</f>
        <v/>
      </c>
      <c r="C9" s="91">
        <f>IF(список!C6="","",список!C6)</f>
        <v>0</v>
      </c>
      <c r="D9" s="243"/>
      <c r="E9" s="244" t="str">
        <f t="shared" si="0"/>
        <v/>
      </c>
      <c r="F9" s="245" t="str">
        <f t="shared" si="1"/>
        <v/>
      </c>
      <c r="G9" s="193"/>
      <c r="H9" s="196"/>
      <c r="I9" s="193"/>
      <c r="J9" s="237"/>
      <c r="K9" s="244" t="str">
        <f t="shared" si="2"/>
        <v/>
      </c>
      <c r="L9" s="245" t="str">
        <f t="shared" si="3"/>
        <v/>
      </c>
      <c r="M9" s="193"/>
      <c r="N9" s="196"/>
      <c r="O9" s="193"/>
      <c r="P9" s="237"/>
      <c r="Q9" s="243"/>
      <c r="R9" s="244" t="str">
        <f t="shared" si="4"/>
        <v/>
      </c>
      <c r="S9" s="245" t="str">
        <f t="shared" si="5"/>
        <v/>
      </c>
      <c r="T9" s="193"/>
      <c r="U9" s="193"/>
      <c r="V9" s="193"/>
      <c r="W9" s="193"/>
      <c r="X9" s="237"/>
      <c r="Y9" s="243"/>
      <c r="Z9" s="244" t="str">
        <f t="shared" si="6"/>
        <v/>
      </c>
      <c r="AA9" s="280" t="str">
        <f t="shared" si="7"/>
        <v/>
      </c>
      <c r="AB9" s="193"/>
      <c r="AC9" s="193"/>
      <c r="AD9" s="193"/>
      <c r="AE9" s="193"/>
      <c r="AF9" s="193"/>
      <c r="AG9" s="237"/>
      <c r="AH9" s="83"/>
      <c r="AI9" s="83"/>
      <c r="AJ9" s="83"/>
      <c r="AK9" s="83"/>
      <c r="AL9" s="228"/>
      <c r="AM9" s="244" t="str">
        <f t="shared" si="8"/>
        <v/>
      </c>
      <c r="AN9" s="245" t="str">
        <f t="shared" si="9"/>
        <v/>
      </c>
      <c r="AO9" s="116"/>
    </row>
    <row r="10" spans="1:41" ht="15.75">
      <c r="A10" s="82">
        <f>список!A7</f>
        <v>6</v>
      </c>
      <c r="B10" s="145" t="str">
        <f>IF(список!B7="","",список!B7)</f>
        <v/>
      </c>
      <c r="C10" s="91">
        <f>IF(список!C7="","",список!C7)</f>
        <v>0</v>
      </c>
      <c r="D10" s="243"/>
      <c r="E10" s="244" t="str">
        <f t="shared" si="0"/>
        <v/>
      </c>
      <c r="F10" s="245" t="str">
        <f t="shared" si="1"/>
        <v/>
      </c>
      <c r="G10" s="193"/>
      <c r="H10" s="196"/>
      <c r="I10" s="193"/>
      <c r="J10" s="237"/>
      <c r="K10" s="244" t="str">
        <f t="shared" si="2"/>
        <v/>
      </c>
      <c r="L10" s="245" t="str">
        <f t="shared" si="3"/>
        <v/>
      </c>
      <c r="M10" s="193"/>
      <c r="N10" s="196"/>
      <c r="O10" s="193"/>
      <c r="P10" s="237"/>
      <c r="Q10" s="243"/>
      <c r="R10" s="244" t="str">
        <f t="shared" si="4"/>
        <v/>
      </c>
      <c r="S10" s="245" t="str">
        <f t="shared" si="5"/>
        <v/>
      </c>
      <c r="T10" s="193"/>
      <c r="U10" s="193"/>
      <c r="V10" s="193"/>
      <c r="W10" s="193"/>
      <c r="X10" s="237"/>
      <c r="Y10" s="243"/>
      <c r="Z10" s="244" t="str">
        <f t="shared" si="6"/>
        <v/>
      </c>
      <c r="AA10" s="280" t="str">
        <f t="shared" si="7"/>
        <v/>
      </c>
      <c r="AB10" s="193"/>
      <c r="AC10" s="193"/>
      <c r="AD10" s="193"/>
      <c r="AE10" s="193"/>
      <c r="AF10" s="193"/>
      <c r="AG10" s="237"/>
      <c r="AH10" s="83"/>
      <c r="AI10" s="83"/>
      <c r="AJ10" s="83"/>
      <c r="AK10" s="83"/>
      <c r="AL10" s="228"/>
      <c r="AM10" s="244" t="str">
        <f t="shared" si="8"/>
        <v/>
      </c>
      <c r="AN10" s="245" t="str">
        <f t="shared" si="9"/>
        <v/>
      </c>
      <c r="AO10" s="116"/>
    </row>
    <row r="11" spans="1:41" ht="15.75">
      <c r="A11" s="82">
        <f>список!A8</f>
        <v>7</v>
      </c>
      <c r="B11" s="145" t="str">
        <f>IF(список!B8="","",список!B8)</f>
        <v/>
      </c>
      <c r="C11" s="91">
        <f>IF(список!C8="","",список!C8)</f>
        <v>0</v>
      </c>
      <c r="D11" s="243"/>
      <c r="E11" s="244" t="str">
        <f t="shared" si="0"/>
        <v/>
      </c>
      <c r="F11" s="245" t="str">
        <f t="shared" si="1"/>
        <v/>
      </c>
      <c r="G11" s="193"/>
      <c r="H11" s="196"/>
      <c r="I11" s="193"/>
      <c r="J11" s="237"/>
      <c r="K11" s="244" t="str">
        <f t="shared" si="2"/>
        <v/>
      </c>
      <c r="L11" s="245" t="str">
        <f t="shared" si="3"/>
        <v/>
      </c>
      <c r="M11" s="193"/>
      <c r="N11" s="196"/>
      <c r="O11" s="193"/>
      <c r="P11" s="237"/>
      <c r="Q11" s="243"/>
      <c r="R11" s="244" t="str">
        <f t="shared" si="4"/>
        <v/>
      </c>
      <c r="S11" s="245" t="str">
        <f t="shared" si="5"/>
        <v/>
      </c>
      <c r="T11" s="193"/>
      <c r="U11" s="193"/>
      <c r="V11" s="193"/>
      <c r="W11" s="193"/>
      <c r="X11" s="237"/>
      <c r="Y11" s="243"/>
      <c r="Z11" s="244" t="str">
        <f t="shared" si="6"/>
        <v/>
      </c>
      <c r="AA11" s="280" t="str">
        <f t="shared" si="7"/>
        <v/>
      </c>
      <c r="AB11" s="193"/>
      <c r="AC11" s="193"/>
      <c r="AD11" s="193"/>
      <c r="AE11" s="193"/>
      <c r="AF11" s="193"/>
      <c r="AG11" s="237"/>
      <c r="AH11" s="83"/>
      <c r="AI11" s="83"/>
      <c r="AJ11" s="83"/>
      <c r="AK11" s="83"/>
      <c r="AL11" s="228"/>
      <c r="AM11" s="244" t="str">
        <f t="shared" si="8"/>
        <v/>
      </c>
      <c r="AN11" s="245" t="str">
        <f t="shared" si="9"/>
        <v/>
      </c>
      <c r="AO11" s="116"/>
    </row>
    <row r="12" spans="1:41" ht="15.75">
      <c r="A12" s="82">
        <f>список!A9</f>
        <v>8</v>
      </c>
      <c r="B12" s="145" t="str">
        <f>IF(список!B9="","",список!B9)</f>
        <v/>
      </c>
      <c r="C12" s="91">
        <f>IF(список!C9="","",список!C9)</f>
        <v>0</v>
      </c>
      <c r="D12" s="243"/>
      <c r="E12" s="244" t="str">
        <f t="shared" si="0"/>
        <v/>
      </c>
      <c r="F12" s="245" t="str">
        <f t="shared" si="1"/>
        <v/>
      </c>
      <c r="G12" s="193"/>
      <c r="H12" s="196"/>
      <c r="I12" s="193"/>
      <c r="J12" s="237"/>
      <c r="K12" s="244" t="str">
        <f t="shared" si="2"/>
        <v/>
      </c>
      <c r="L12" s="245" t="str">
        <f t="shared" si="3"/>
        <v/>
      </c>
      <c r="M12" s="193"/>
      <c r="N12" s="196"/>
      <c r="O12" s="193"/>
      <c r="P12" s="237"/>
      <c r="Q12" s="243"/>
      <c r="R12" s="244" t="str">
        <f t="shared" si="4"/>
        <v/>
      </c>
      <c r="S12" s="245" t="str">
        <f t="shared" si="5"/>
        <v/>
      </c>
      <c r="T12" s="193"/>
      <c r="U12" s="193"/>
      <c r="V12" s="193"/>
      <c r="W12" s="193"/>
      <c r="X12" s="237"/>
      <c r="Y12" s="243"/>
      <c r="Z12" s="244" t="str">
        <f t="shared" si="6"/>
        <v/>
      </c>
      <c r="AA12" s="280" t="str">
        <f t="shared" si="7"/>
        <v/>
      </c>
      <c r="AB12" s="193"/>
      <c r="AC12" s="193"/>
      <c r="AD12" s="193"/>
      <c r="AE12" s="193"/>
      <c r="AF12" s="193"/>
      <c r="AG12" s="237"/>
      <c r="AH12" s="83"/>
      <c r="AI12" s="83"/>
      <c r="AJ12" s="83"/>
      <c r="AK12" s="83"/>
      <c r="AL12" s="228"/>
      <c r="AM12" s="244" t="str">
        <f t="shared" si="8"/>
        <v/>
      </c>
      <c r="AN12" s="245" t="str">
        <f t="shared" si="9"/>
        <v/>
      </c>
      <c r="AO12" s="116"/>
    </row>
    <row r="13" spans="1:41" ht="15.75">
      <c r="A13" s="82">
        <f>список!A10</f>
        <v>9</v>
      </c>
      <c r="B13" s="145" t="str">
        <f>IF(список!B10="","",список!B10)</f>
        <v/>
      </c>
      <c r="C13" s="91">
        <f>IF(список!C10="","",список!C10)</f>
        <v>0</v>
      </c>
      <c r="D13" s="243"/>
      <c r="E13" s="244" t="str">
        <f t="shared" si="0"/>
        <v/>
      </c>
      <c r="F13" s="245" t="str">
        <f t="shared" si="1"/>
        <v/>
      </c>
      <c r="G13" s="193"/>
      <c r="H13" s="196"/>
      <c r="I13" s="193"/>
      <c r="J13" s="237"/>
      <c r="K13" s="244" t="str">
        <f t="shared" si="2"/>
        <v/>
      </c>
      <c r="L13" s="245" t="str">
        <f t="shared" si="3"/>
        <v/>
      </c>
      <c r="M13" s="193"/>
      <c r="N13" s="196"/>
      <c r="O13" s="193"/>
      <c r="P13" s="237"/>
      <c r="Q13" s="243"/>
      <c r="R13" s="244" t="str">
        <f t="shared" si="4"/>
        <v/>
      </c>
      <c r="S13" s="245" t="str">
        <f t="shared" si="5"/>
        <v/>
      </c>
      <c r="T13" s="193"/>
      <c r="U13" s="193"/>
      <c r="V13" s="193"/>
      <c r="W13" s="193"/>
      <c r="X13" s="237"/>
      <c r="Y13" s="243"/>
      <c r="Z13" s="244" t="str">
        <f t="shared" si="6"/>
        <v/>
      </c>
      <c r="AA13" s="280" t="str">
        <f t="shared" si="7"/>
        <v/>
      </c>
      <c r="AB13" s="193"/>
      <c r="AC13" s="193"/>
      <c r="AD13" s="193"/>
      <c r="AE13" s="193"/>
      <c r="AF13" s="193"/>
      <c r="AG13" s="237"/>
      <c r="AH13" s="83"/>
      <c r="AI13" s="83"/>
      <c r="AJ13" s="83"/>
      <c r="AK13" s="83"/>
      <c r="AL13" s="228"/>
      <c r="AM13" s="244" t="str">
        <f t="shared" si="8"/>
        <v/>
      </c>
      <c r="AN13" s="245" t="str">
        <f t="shared" si="9"/>
        <v/>
      </c>
      <c r="AO13" s="116"/>
    </row>
    <row r="14" spans="1:41" ht="15.75">
      <c r="A14" s="82">
        <f>список!A11</f>
        <v>10</v>
      </c>
      <c r="B14" s="145" t="str">
        <f>IF(список!B11="","",список!B11)</f>
        <v/>
      </c>
      <c r="C14" s="91">
        <f>IF(список!C11="","",список!C11)</f>
        <v>0</v>
      </c>
      <c r="D14" s="243"/>
      <c r="E14" s="244" t="str">
        <f t="shared" si="0"/>
        <v/>
      </c>
      <c r="F14" s="245" t="str">
        <f t="shared" si="1"/>
        <v/>
      </c>
      <c r="G14" s="193"/>
      <c r="H14" s="196"/>
      <c r="I14" s="193"/>
      <c r="J14" s="237"/>
      <c r="K14" s="244" t="str">
        <f t="shared" si="2"/>
        <v/>
      </c>
      <c r="L14" s="245" t="str">
        <f t="shared" si="3"/>
        <v/>
      </c>
      <c r="M14" s="193"/>
      <c r="N14" s="196"/>
      <c r="O14" s="193"/>
      <c r="P14" s="237"/>
      <c r="Q14" s="243"/>
      <c r="R14" s="244" t="str">
        <f t="shared" si="4"/>
        <v/>
      </c>
      <c r="S14" s="245" t="str">
        <f t="shared" si="5"/>
        <v/>
      </c>
      <c r="T14" s="193"/>
      <c r="U14" s="193"/>
      <c r="V14" s="193"/>
      <c r="W14" s="193"/>
      <c r="X14" s="237"/>
      <c r="Y14" s="243"/>
      <c r="Z14" s="244" t="str">
        <f t="shared" si="6"/>
        <v/>
      </c>
      <c r="AA14" s="280" t="str">
        <f t="shared" si="7"/>
        <v/>
      </c>
      <c r="AB14" s="193"/>
      <c r="AC14" s="193"/>
      <c r="AD14" s="193"/>
      <c r="AE14" s="193"/>
      <c r="AF14" s="193"/>
      <c r="AG14" s="237"/>
      <c r="AH14" s="83"/>
      <c r="AI14" s="83"/>
      <c r="AJ14" s="83"/>
      <c r="AK14" s="83"/>
      <c r="AL14" s="228"/>
      <c r="AM14" s="244" t="str">
        <f t="shared" si="8"/>
        <v/>
      </c>
      <c r="AN14" s="245" t="str">
        <f t="shared" si="9"/>
        <v/>
      </c>
      <c r="AO14" s="116"/>
    </row>
    <row r="15" spans="1:41" ht="15.75">
      <c r="A15" s="82">
        <f>список!A12</f>
        <v>11</v>
      </c>
      <c r="B15" s="145" t="str">
        <f>IF(список!B12="","",список!B12)</f>
        <v/>
      </c>
      <c r="C15" s="91">
        <f>IF(список!C12="","",список!C12)</f>
        <v>0</v>
      </c>
      <c r="D15" s="243"/>
      <c r="E15" s="244" t="str">
        <f t="shared" si="0"/>
        <v/>
      </c>
      <c r="F15" s="245" t="str">
        <f t="shared" si="1"/>
        <v/>
      </c>
      <c r="G15" s="193"/>
      <c r="H15" s="196"/>
      <c r="I15" s="193"/>
      <c r="J15" s="237"/>
      <c r="K15" s="244" t="str">
        <f t="shared" si="2"/>
        <v/>
      </c>
      <c r="L15" s="245" t="str">
        <f t="shared" si="3"/>
        <v/>
      </c>
      <c r="M15" s="193"/>
      <c r="N15" s="196"/>
      <c r="O15" s="193"/>
      <c r="P15" s="237"/>
      <c r="Q15" s="243"/>
      <c r="R15" s="244" t="str">
        <f t="shared" si="4"/>
        <v/>
      </c>
      <c r="S15" s="245" t="str">
        <f t="shared" si="5"/>
        <v/>
      </c>
      <c r="T15" s="193"/>
      <c r="U15" s="193"/>
      <c r="V15" s="193"/>
      <c r="W15" s="193"/>
      <c r="X15" s="237"/>
      <c r="Y15" s="243"/>
      <c r="Z15" s="244" t="str">
        <f t="shared" si="6"/>
        <v/>
      </c>
      <c r="AA15" s="280" t="str">
        <f t="shared" si="7"/>
        <v/>
      </c>
      <c r="AB15" s="193"/>
      <c r="AC15" s="193"/>
      <c r="AD15" s="193"/>
      <c r="AE15" s="193"/>
      <c r="AF15" s="193"/>
      <c r="AG15" s="237"/>
      <c r="AH15" s="83"/>
      <c r="AI15" s="83"/>
      <c r="AJ15" s="83"/>
      <c r="AK15" s="83"/>
      <c r="AL15" s="228"/>
      <c r="AM15" s="244" t="str">
        <f t="shared" si="8"/>
        <v/>
      </c>
      <c r="AN15" s="245" t="str">
        <f t="shared" si="9"/>
        <v/>
      </c>
      <c r="AO15" s="116"/>
    </row>
    <row r="16" spans="1:41" ht="15.75">
      <c r="A16" s="82">
        <f>список!A13</f>
        <v>12</v>
      </c>
      <c r="B16" s="145" t="str">
        <f>IF(список!B13="","",список!B13)</f>
        <v/>
      </c>
      <c r="C16" s="91">
        <f>IF(список!C13="","",список!C13)</f>
        <v>0</v>
      </c>
      <c r="D16" s="243"/>
      <c r="E16" s="244" t="str">
        <f t="shared" si="0"/>
        <v/>
      </c>
      <c r="F16" s="245" t="str">
        <f t="shared" si="1"/>
        <v/>
      </c>
      <c r="G16" s="193"/>
      <c r="H16" s="196"/>
      <c r="I16" s="193"/>
      <c r="J16" s="237"/>
      <c r="K16" s="244" t="str">
        <f t="shared" si="2"/>
        <v/>
      </c>
      <c r="L16" s="245" t="str">
        <f t="shared" si="3"/>
        <v/>
      </c>
      <c r="M16" s="193"/>
      <c r="N16" s="196"/>
      <c r="O16" s="193"/>
      <c r="P16" s="237"/>
      <c r="Q16" s="243"/>
      <c r="R16" s="244" t="str">
        <f t="shared" si="4"/>
        <v/>
      </c>
      <c r="S16" s="245" t="str">
        <f t="shared" si="5"/>
        <v/>
      </c>
      <c r="T16" s="193"/>
      <c r="U16" s="193"/>
      <c r="V16" s="193"/>
      <c r="W16" s="193"/>
      <c r="X16" s="237"/>
      <c r="Y16" s="243"/>
      <c r="Z16" s="244" t="str">
        <f t="shared" si="6"/>
        <v/>
      </c>
      <c r="AA16" s="280" t="str">
        <f t="shared" si="7"/>
        <v/>
      </c>
      <c r="AB16" s="193"/>
      <c r="AC16" s="193"/>
      <c r="AD16" s="193"/>
      <c r="AE16" s="193"/>
      <c r="AF16" s="193"/>
      <c r="AG16" s="237"/>
      <c r="AH16" s="83"/>
      <c r="AI16" s="83"/>
      <c r="AJ16" s="83"/>
      <c r="AK16" s="83"/>
      <c r="AL16" s="228"/>
      <c r="AM16" s="244" t="str">
        <f t="shared" si="8"/>
        <v/>
      </c>
      <c r="AN16" s="245" t="str">
        <f t="shared" si="9"/>
        <v/>
      </c>
      <c r="AO16" s="116"/>
    </row>
    <row r="17" spans="1:41" ht="15.75">
      <c r="A17" s="82">
        <f>список!A14</f>
        <v>13</v>
      </c>
      <c r="B17" s="145" t="str">
        <f>IF(список!B14="","",список!B14)</f>
        <v/>
      </c>
      <c r="C17" s="91">
        <f>IF(список!C14="","",список!C14)</f>
        <v>0</v>
      </c>
      <c r="D17" s="243"/>
      <c r="E17" s="244" t="str">
        <f t="shared" si="0"/>
        <v/>
      </c>
      <c r="F17" s="245" t="str">
        <f t="shared" si="1"/>
        <v/>
      </c>
      <c r="G17" s="193"/>
      <c r="H17" s="196"/>
      <c r="I17" s="193"/>
      <c r="J17" s="237"/>
      <c r="K17" s="244" t="str">
        <f t="shared" si="2"/>
        <v/>
      </c>
      <c r="L17" s="245" t="str">
        <f t="shared" si="3"/>
        <v/>
      </c>
      <c r="M17" s="193"/>
      <c r="N17" s="196"/>
      <c r="O17" s="193"/>
      <c r="P17" s="237"/>
      <c r="Q17" s="243"/>
      <c r="R17" s="244" t="str">
        <f t="shared" si="4"/>
        <v/>
      </c>
      <c r="S17" s="245" t="str">
        <f t="shared" si="5"/>
        <v/>
      </c>
      <c r="T17" s="193"/>
      <c r="U17" s="193"/>
      <c r="V17" s="193"/>
      <c r="W17" s="193"/>
      <c r="X17" s="237"/>
      <c r="Y17" s="243"/>
      <c r="Z17" s="244" t="str">
        <f t="shared" si="6"/>
        <v/>
      </c>
      <c r="AA17" s="280" t="str">
        <f t="shared" si="7"/>
        <v/>
      </c>
      <c r="AB17" s="193"/>
      <c r="AC17" s="193"/>
      <c r="AD17" s="193"/>
      <c r="AE17" s="193"/>
      <c r="AF17" s="193"/>
      <c r="AG17" s="237"/>
      <c r="AH17" s="83"/>
      <c r="AI17" s="83"/>
      <c r="AJ17" s="83"/>
      <c r="AK17" s="83"/>
      <c r="AL17" s="228"/>
      <c r="AM17" s="244" t="str">
        <f t="shared" si="8"/>
        <v/>
      </c>
      <c r="AN17" s="245" t="str">
        <f t="shared" si="9"/>
        <v/>
      </c>
      <c r="AO17" s="116"/>
    </row>
    <row r="18" spans="1:41" ht="15.75">
      <c r="A18" s="82">
        <f>список!A15</f>
        <v>14</v>
      </c>
      <c r="B18" s="145" t="str">
        <f>IF(список!B15="","",список!B15)</f>
        <v/>
      </c>
      <c r="C18" s="91">
        <f>IF(список!C15="","",список!C15)</f>
        <v>0</v>
      </c>
      <c r="D18" s="243"/>
      <c r="E18" s="244" t="str">
        <f t="shared" si="0"/>
        <v/>
      </c>
      <c r="F18" s="245" t="str">
        <f t="shared" si="1"/>
        <v/>
      </c>
      <c r="G18" s="193"/>
      <c r="H18" s="196"/>
      <c r="I18" s="193"/>
      <c r="J18" s="237"/>
      <c r="K18" s="244" t="str">
        <f t="shared" si="2"/>
        <v/>
      </c>
      <c r="L18" s="245" t="str">
        <f t="shared" si="3"/>
        <v/>
      </c>
      <c r="M18" s="193"/>
      <c r="N18" s="196"/>
      <c r="O18" s="193"/>
      <c r="P18" s="237"/>
      <c r="Q18" s="243"/>
      <c r="R18" s="244" t="str">
        <f t="shared" si="4"/>
        <v/>
      </c>
      <c r="S18" s="245" t="str">
        <f t="shared" si="5"/>
        <v/>
      </c>
      <c r="T18" s="193"/>
      <c r="U18" s="193"/>
      <c r="V18" s="193"/>
      <c r="W18" s="193"/>
      <c r="X18" s="237"/>
      <c r="Y18" s="243"/>
      <c r="Z18" s="244" t="str">
        <f t="shared" si="6"/>
        <v/>
      </c>
      <c r="AA18" s="280" t="str">
        <f t="shared" si="7"/>
        <v/>
      </c>
      <c r="AB18" s="193"/>
      <c r="AC18" s="193"/>
      <c r="AD18" s="193"/>
      <c r="AE18" s="193"/>
      <c r="AF18" s="193"/>
      <c r="AG18" s="237"/>
      <c r="AH18" s="83"/>
      <c r="AI18" s="83"/>
      <c r="AJ18" s="83"/>
      <c r="AK18" s="83"/>
      <c r="AL18" s="228"/>
      <c r="AM18" s="244" t="str">
        <f t="shared" si="8"/>
        <v/>
      </c>
      <c r="AN18" s="245" t="str">
        <f t="shared" si="9"/>
        <v/>
      </c>
      <c r="AO18" s="116"/>
    </row>
    <row r="19" spans="1:41" ht="15.75">
      <c r="A19" s="82">
        <f>список!A16</f>
        <v>15</v>
      </c>
      <c r="B19" s="145" t="str">
        <f>IF(список!B16="","",список!B16)</f>
        <v/>
      </c>
      <c r="C19" s="91">
        <f>IF(список!C16="","",список!C16)</f>
        <v>0</v>
      </c>
      <c r="D19" s="243"/>
      <c r="E19" s="244" t="str">
        <f t="shared" si="0"/>
        <v/>
      </c>
      <c r="F19" s="245" t="str">
        <f t="shared" si="1"/>
        <v/>
      </c>
      <c r="G19" s="193"/>
      <c r="H19" s="196"/>
      <c r="I19" s="193"/>
      <c r="J19" s="237"/>
      <c r="K19" s="244" t="str">
        <f t="shared" si="2"/>
        <v/>
      </c>
      <c r="L19" s="245" t="str">
        <f t="shared" si="3"/>
        <v/>
      </c>
      <c r="M19" s="193"/>
      <c r="N19" s="196"/>
      <c r="O19" s="193"/>
      <c r="P19" s="237"/>
      <c r="Q19" s="243"/>
      <c r="R19" s="244" t="str">
        <f t="shared" si="4"/>
        <v/>
      </c>
      <c r="S19" s="245" t="str">
        <f t="shared" si="5"/>
        <v/>
      </c>
      <c r="T19" s="193"/>
      <c r="U19" s="193"/>
      <c r="V19" s="193"/>
      <c r="W19" s="193"/>
      <c r="X19" s="237"/>
      <c r="Y19" s="243"/>
      <c r="Z19" s="244" t="str">
        <f t="shared" si="6"/>
        <v/>
      </c>
      <c r="AA19" s="280" t="str">
        <f t="shared" si="7"/>
        <v/>
      </c>
      <c r="AB19" s="193"/>
      <c r="AC19" s="193"/>
      <c r="AD19" s="193"/>
      <c r="AE19" s="193"/>
      <c r="AF19" s="193"/>
      <c r="AG19" s="237"/>
      <c r="AH19" s="83"/>
      <c r="AI19" s="83"/>
      <c r="AJ19" s="83"/>
      <c r="AK19" s="83"/>
      <c r="AL19" s="228"/>
      <c r="AM19" s="244" t="str">
        <f t="shared" si="8"/>
        <v/>
      </c>
      <c r="AN19" s="245" t="str">
        <f t="shared" si="9"/>
        <v/>
      </c>
      <c r="AO19" s="116"/>
    </row>
    <row r="20" spans="1:41" ht="15.75">
      <c r="A20" s="82">
        <f>список!A17</f>
        <v>16</v>
      </c>
      <c r="B20" s="145" t="str">
        <f>IF(список!B17="","",список!B17)</f>
        <v/>
      </c>
      <c r="C20" s="91">
        <f>IF(список!C17="","",список!C17)</f>
        <v>0</v>
      </c>
      <c r="D20" s="243"/>
      <c r="E20" s="244" t="str">
        <f t="shared" si="0"/>
        <v/>
      </c>
      <c r="F20" s="245" t="str">
        <f t="shared" si="1"/>
        <v/>
      </c>
      <c r="G20" s="193"/>
      <c r="H20" s="196"/>
      <c r="I20" s="193"/>
      <c r="J20" s="237"/>
      <c r="K20" s="244" t="str">
        <f t="shared" si="2"/>
        <v/>
      </c>
      <c r="L20" s="245" t="str">
        <f t="shared" si="3"/>
        <v/>
      </c>
      <c r="M20" s="193"/>
      <c r="N20" s="196"/>
      <c r="O20" s="193"/>
      <c r="P20" s="237"/>
      <c r="Q20" s="243"/>
      <c r="R20" s="244" t="str">
        <f t="shared" si="4"/>
        <v/>
      </c>
      <c r="S20" s="245" t="str">
        <f t="shared" si="5"/>
        <v/>
      </c>
      <c r="T20" s="193"/>
      <c r="U20" s="193"/>
      <c r="V20" s="193"/>
      <c r="W20" s="193"/>
      <c r="X20" s="237"/>
      <c r="Y20" s="243"/>
      <c r="Z20" s="244" t="str">
        <f t="shared" si="6"/>
        <v/>
      </c>
      <c r="AA20" s="280" t="str">
        <f t="shared" si="7"/>
        <v/>
      </c>
      <c r="AB20" s="193"/>
      <c r="AC20" s="193"/>
      <c r="AD20" s="193"/>
      <c r="AE20" s="193"/>
      <c r="AF20" s="193"/>
      <c r="AG20" s="237"/>
      <c r="AH20" s="83"/>
      <c r="AI20" s="83"/>
      <c r="AJ20" s="83"/>
      <c r="AK20" s="83"/>
      <c r="AL20" s="228"/>
      <c r="AM20" s="244" t="str">
        <f t="shared" si="8"/>
        <v/>
      </c>
      <c r="AN20" s="245" t="str">
        <f t="shared" si="9"/>
        <v/>
      </c>
      <c r="AO20" s="116"/>
    </row>
    <row r="21" spans="1:41" ht="15.75">
      <c r="A21" s="82">
        <f>список!A18</f>
        <v>17</v>
      </c>
      <c r="B21" s="145" t="str">
        <f>IF(список!B18="","",список!B18)</f>
        <v/>
      </c>
      <c r="C21" s="91">
        <f>IF(список!C18="","",список!C18)</f>
        <v>0</v>
      </c>
      <c r="D21" s="243"/>
      <c r="E21" s="244" t="str">
        <f t="shared" si="0"/>
        <v/>
      </c>
      <c r="F21" s="245" t="str">
        <f t="shared" si="1"/>
        <v/>
      </c>
      <c r="G21" s="193"/>
      <c r="H21" s="196"/>
      <c r="I21" s="193"/>
      <c r="J21" s="237"/>
      <c r="K21" s="244" t="str">
        <f t="shared" si="2"/>
        <v/>
      </c>
      <c r="L21" s="245" t="str">
        <f t="shared" si="3"/>
        <v/>
      </c>
      <c r="M21" s="193"/>
      <c r="N21" s="196"/>
      <c r="O21" s="193"/>
      <c r="P21" s="237"/>
      <c r="Q21" s="243"/>
      <c r="R21" s="244" t="str">
        <f t="shared" si="4"/>
        <v/>
      </c>
      <c r="S21" s="245" t="str">
        <f t="shared" si="5"/>
        <v/>
      </c>
      <c r="T21" s="193"/>
      <c r="U21" s="193"/>
      <c r="V21" s="193"/>
      <c r="W21" s="193"/>
      <c r="X21" s="237"/>
      <c r="Y21" s="243"/>
      <c r="Z21" s="244" t="str">
        <f t="shared" si="6"/>
        <v/>
      </c>
      <c r="AA21" s="280" t="str">
        <f t="shared" si="7"/>
        <v/>
      </c>
      <c r="AB21" s="193"/>
      <c r="AC21" s="193"/>
      <c r="AD21" s="193"/>
      <c r="AE21" s="193"/>
      <c r="AF21" s="193"/>
      <c r="AG21" s="237"/>
      <c r="AH21" s="83"/>
      <c r="AI21" s="83"/>
      <c r="AJ21" s="83"/>
      <c r="AK21" s="83"/>
      <c r="AL21" s="228"/>
      <c r="AM21" s="244" t="str">
        <f t="shared" si="8"/>
        <v/>
      </c>
      <c r="AN21" s="245" t="str">
        <f t="shared" si="9"/>
        <v/>
      </c>
      <c r="AO21" s="116"/>
    </row>
    <row r="22" spans="1:41" ht="15.75">
      <c r="A22" s="82">
        <f>список!A19</f>
        <v>18</v>
      </c>
      <c r="B22" s="145" t="str">
        <f>IF(список!B19="","",список!B19)</f>
        <v/>
      </c>
      <c r="C22" s="91">
        <f>IF(список!C19="","",список!C19)</f>
        <v>0</v>
      </c>
      <c r="D22" s="243"/>
      <c r="E22" s="244" t="str">
        <f t="shared" si="0"/>
        <v/>
      </c>
      <c r="F22" s="245" t="str">
        <f t="shared" si="1"/>
        <v/>
      </c>
      <c r="G22" s="193"/>
      <c r="H22" s="196"/>
      <c r="I22" s="193"/>
      <c r="J22" s="237"/>
      <c r="K22" s="244" t="str">
        <f t="shared" si="2"/>
        <v/>
      </c>
      <c r="L22" s="245" t="str">
        <f t="shared" si="3"/>
        <v/>
      </c>
      <c r="M22" s="193"/>
      <c r="N22" s="196"/>
      <c r="O22" s="193"/>
      <c r="P22" s="237"/>
      <c r="Q22" s="243"/>
      <c r="R22" s="244" t="str">
        <f t="shared" si="4"/>
        <v/>
      </c>
      <c r="S22" s="245" t="str">
        <f t="shared" si="5"/>
        <v/>
      </c>
      <c r="T22" s="193"/>
      <c r="U22" s="193"/>
      <c r="V22" s="193"/>
      <c r="W22" s="193"/>
      <c r="X22" s="237"/>
      <c r="Y22" s="243"/>
      <c r="Z22" s="244" t="str">
        <f t="shared" si="6"/>
        <v/>
      </c>
      <c r="AA22" s="280" t="str">
        <f t="shared" si="7"/>
        <v/>
      </c>
      <c r="AB22" s="193"/>
      <c r="AC22" s="193"/>
      <c r="AD22" s="193"/>
      <c r="AE22" s="193"/>
      <c r="AF22" s="193"/>
      <c r="AG22" s="237"/>
      <c r="AH22" s="83"/>
      <c r="AI22" s="83"/>
      <c r="AJ22" s="83"/>
      <c r="AK22" s="83"/>
      <c r="AL22" s="228"/>
      <c r="AM22" s="244" t="str">
        <f t="shared" si="8"/>
        <v/>
      </c>
      <c r="AN22" s="245" t="str">
        <f t="shared" si="9"/>
        <v/>
      </c>
      <c r="AO22" s="116"/>
    </row>
    <row r="23" spans="1:41" ht="15.75">
      <c r="A23" s="82">
        <f>список!A20</f>
        <v>19</v>
      </c>
      <c r="B23" s="145" t="str">
        <f>IF(список!B20="","",список!B20)</f>
        <v/>
      </c>
      <c r="C23" s="91">
        <f>IF(список!C20="","",список!C20)</f>
        <v>0</v>
      </c>
      <c r="D23" s="243"/>
      <c r="E23" s="244" t="str">
        <f t="shared" si="0"/>
        <v/>
      </c>
      <c r="F23" s="245" t="str">
        <f t="shared" si="1"/>
        <v/>
      </c>
      <c r="G23" s="193"/>
      <c r="H23" s="196"/>
      <c r="I23" s="193"/>
      <c r="J23" s="237"/>
      <c r="K23" s="244" t="str">
        <f t="shared" si="2"/>
        <v/>
      </c>
      <c r="L23" s="245" t="str">
        <f t="shared" si="3"/>
        <v/>
      </c>
      <c r="M23" s="193"/>
      <c r="N23" s="196"/>
      <c r="O23" s="193"/>
      <c r="P23" s="237"/>
      <c r="Q23" s="243"/>
      <c r="R23" s="244" t="str">
        <f t="shared" si="4"/>
        <v/>
      </c>
      <c r="S23" s="245" t="str">
        <f t="shared" si="5"/>
        <v/>
      </c>
      <c r="T23" s="193"/>
      <c r="U23" s="193"/>
      <c r="V23" s="193"/>
      <c r="W23" s="193"/>
      <c r="X23" s="237"/>
      <c r="Y23" s="243"/>
      <c r="Z23" s="244" t="str">
        <f t="shared" si="6"/>
        <v/>
      </c>
      <c r="AA23" s="280" t="str">
        <f t="shared" si="7"/>
        <v/>
      </c>
      <c r="AB23" s="193"/>
      <c r="AC23" s="193"/>
      <c r="AD23" s="193"/>
      <c r="AE23" s="193"/>
      <c r="AF23" s="193"/>
      <c r="AG23" s="237"/>
      <c r="AH23" s="83"/>
      <c r="AI23" s="83"/>
      <c r="AJ23" s="83"/>
      <c r="AK23" s="83"/>
      <c r="AL23" s="228"/>
      <c r="AM23" s="244" t="str">
        <f t="shared" si="8"/>
        <v/>
      </c>
      <c r="AN23" s="245" t="str">
        <f t="shared" si="9"/>
        <v/>
      </c>
      <c r="AO23" s="116"/>
    </row>
    <row r="24" spans="1:41" ht="15.75">
      <c r="A24" s="82">
        <f>список!A21</f>
        <v>20</v>
      </c>
      <c r="B24" s="145" t="str">
        <f>IF(список!B21="","",список!B21)</f>
        <v/>
      </c>
      <c r="C24" s="91">
        <f>IF(список!C21="","",список!C21)</f>
        <v>0</v>
      </c>
      <c r="D24" s="243"/>
      <c r="E24" s="244" t="str">
        <f t="shared" si="0"/>
        <v/>
      </c>
      <c r="F24" s="245" t="str">
        <f t="shared" si="1"/>
        <v/>
      </c>
      <c r="G24" s="193"/>
      <c r="H24" s="196"/>
      <c r="I24" s="193"/>
      <c r="J24" s="237"/>
      <c r="K24" s="244" t="str">
        <f>IF(G24="","",IF(H24="","",IF(I25="","",IF(J24="","",SUM(G24:J24)/4))))</f>
        <v/>
      </c>
      <c r="L24" s="245" t="str">
        <f t="shared" si="3"/>
        <v/>
      </c>
      <c r="M24" s="193"/>
      <c r="N24" s="196"/>
      <c r="O24" s="193"/>
      <c r="P24" s="237"/>
      <c r="Q24" s="243"/>
      <c r="R24" s="244" t="str">
        <f t="shared" si="4"/>
        <v/>
      </c>
      <c r="S24" s="245" t="str">
        <f t="shared" si="5"/>
        <v/>
      </c>
      <c r="T24" s="193"/>
      <c r="U24" s="193"/>
      <c r="V24" s="193"/>
      <c r="W24" s="193"/>
      <c r="X24" s="237"/>
      <c r="Y24" s="243"/>
      <c r="Z24" s="244" t="str">
        <f t="shared" si="6"/>
        <v/>
      </c>
      <c r="AA24" s="280" t="str">
        <f t="shared" si="7"/>
        <v/>
      </c>
      <c r="AB24" s="193"/>
      <c r="AC24" s="193"/>
      <c r="AD24" s="193"/>
      <c r="AE24" s="193"/>
      <c r="AF24" s="193"/>
      <c r="AG24" s="237"/>
      <c r="AH24" s="83"/>
      <c r="AI24" s="83"/>
      <c r="AJ24" s="83"/>
      <c r="AK24" s="83"/>
      <c r="AL24" s="228"/>
      <c r="AM24" s="244" t="str">
        <f t="shared" si="8"/>
        <v/>
      </c>
      <c r="AN24" s="245" t="str">
        <f t="shared" si="9"/>
        <v/>
      </c>
      <c r="AO24" s="116"/>
    </row>
    <row r="25" spans="1:41" ht="15.75">
      <c r="A25" s="82">
        <f>список!A22</f>
        <v>21</v>
      </c>
      <c r="B25" s="145" t="str">
        <f>IF(список!B22="","",список!B22)</f>
        <v/>
      </c>
      <c r="C25" s="91">
        <f>IF(список!C22="","",список!C22)</f>
        <v>0</v>
      </c>
      <c r="D25" s="243"/>
      <c r="E25" s="244" t="str">
        <f t="shared" si="0"/>
        <v/>
      </c>
      <c r="F25" s="245" t="str">
        <f t="shared" si="1"/>
        <v/>
      </c>
      <c r="G25" s="193"/>
      <c r="H25" s="196"/>
      <c r="I25" s="193"/>
      <c r="J25" s="237"/>
      <c r="K25" s="244" t="str">
        <f t="shared" ref="K25:K26" si="10">IF(G25="","",IF(H25="","",IF(I26="","",IF(J25="","",SUM(G25:J25)/4))))</f>
        <v/>
      </c>
      <c r="L25" s="245" t="str">
        <f t="shared" si="3"/>
        <v/>
      </c>
      <c r="M25" s="193"/>
      <c r="N25" s="196"/>
      <c r="O25" s="193"/>
      <c r="P25" s="237"/>
      <c r="Q25" s="243"/>
      <c r="R25" s="244" t="str">
        <f t="shared" si="4"/>
        <v/>
      </c>
      <c r="S25" s="245" t="str">
        <f t="shared" si="5"/>
        <v/>
      </c>
      <c r="T25" s="193"/>
      <c r="U25" s="193"/>
      <c r="V25" s="193"/>
      <c r="W25" s="193"/>
      <c r="X25" s="237"/>
      <c r="Y25" s="243"/>
      <c r="Z25" s="244" t="str">
        <f t="shared" si="6"/>
        <v/>
      </c>
      <c r="AA25" s="280" t="str">
        <f t="shared" si="7"/>
        <v/>
      </c>
      <c r="AB25" s="193"/>
      <c r="AC25" s="193"/>
      <c r="AD25" s="193"/>
      <c r="AE25" s="193"/>
      <c r="AF25" s="193"/>
      <c r="AG25" s="237"/>
      <c r="AH25" s="83"/>
      <c r="AI25" s="83"/>
      <c r="AJ25" s="83"/>
      <c r="AK25" s="83"/>
      <c r="AL25" s="228"/>
      <c r="AM25" s="244" t="str">
        <f t="shared" si="8"/>
        <v/>
      </c>
      <c r="AN25" s="245" t="str">
        <f t="shared" si="9"/>
        <v/>
      </c>
      <c r="AO25" s="116"/>
    </row>
    <row r="26" spans="1:41" ht="15.75">
      <c r="A26" s="82">
        <f>список!A23</f>
        <v>22</v>
      </c>
      <c r="B26" s="145" t="str">
        <f>IF(список!B23="","",список!B23)</f>
        <v/>
      </c>
      <c r="C26" s="91">
        <f>IF(список!C23="","",список!C23)</f>
        <v>0</v>
      </c>
      <c r="D26" s="243"/>
      <c r="E26" s="244" t="str">
        <f t="shared" si="0"/>
        <v/>
      </c>
      <c r="F26" s="245" t="str">
        <f t="shared" si="1"/>
        <v/>
      </c>
      <c r="G26" s="193"/>
      <c r="H26" s="196"/>
      <c r="I26" s="193"/>
      <c r="J26" s="237"/>
      <c r="K26" s="244" t="str">
        <f t="shared" si="10"/>
        <v/>
      </c>
      <c r="L26" s="245" t="str">
        <f t="shared" si="3"/>
        <v/>
      </c>
      <c r="M26" s="193"/>
      <c r="N26" s="196"/>
      <c r="O26" s="193"/>
      <c r="P26" s="237"/>
      <c r="Q26" s="243"/>
      <c r="R26" s="244" t="str">
        <f t="shared" si="4"/>
        <v/>
      </c>
      <c r="S26" s="245" t="str">
        <f t="shared" si="5"/>
        <v/>
      </c>
      <c r="T26" s="193"/>
      <c r="U26" s="193"/>
      <c r="V26" s="193"/>
      <c r="W26" s="193"/>
      <c r="X26" s="237"/>
      <c r="Y26" s="243"/>
      <c r="Z26" s="244" t="str">
        <f t="shared" si="6"/>
        <v/>
      </c>
      <c r="AA26" s="280" t="str">
        <f t="shared" si="7"/>
        <v/>
      </c>
      <c r="AB26" s="193"/>
      <c r="AC26" s="193"/>
      <c r="AD26" s="193"/>
      <c r="AE26" s="193"/>
      <c r="AF26" s="193"/>
      <c r="AG26" s="237"/>
      <c r="AH26" s="83"/>
      <c r="AI26" s="83"/>
      <c r="AJ26" s="83"/>
      <c r="AK26" s="83"/>
      <c r="AL26" s="228"/>
      <c r="AM26" s="244" t="str">
        <f t="shared" si="8"/>
        <v/>
      </c>
      <c r="AN26" s="245" t="str">
        <f t="shared" si="9"/>
        <v/>
      </c>
      <c r="AO26" s="116"/>
    </row>
    <row r="27" spans="1:41" ht="15.75">
      <c r="A27" s="82">
        <f>список!A24</f>
        <v>23</v>
      </c>
      <c r="B27" s="145" t="str">
        <f>IF(список!B24="","",список!B24)</f>
        <v/>
      </c>
      <c r="C27" s="91">
        <f>IF(список!C24="","",список!C24)</f>
        <v>0</v>
      </c>
      <c r="D27" s="243"/>
      <c r="E27" s="244" t="str">
        <f t="shared" si="0"/>
        <v/>
      </c>
      <c r="F27" s="245" t="str">
        <f t="shared" si="1"/>
        <v/>
      </c>
      <c r="G27" s="193"/>
      <c r="H27" s="196"/>
      <c r="I27" s="193"/>
      <c r="J27" s="237"/>
      <c r="K27" s="244" t="str">
        <f t="shared" si="2"/>
        <v/>
      </c>
      <c r="L27" s="245" t="str">
        <f t="shared" si="3"/>
        <v/>
      </c>
      <c r="M27" s="193"/>
      <c r="N27" s="196"/>
      <c r="O27" s="193"/>
      <c r="P27" s="237"/>
      <c r="Q27" s="243"/>
      <c r="R27" s="244" t="str">
        <f t="shared" si="4"/>
        <v/>
      </c>
      <c r="S27" s="245" t="str">
        <f t="shared" si="5"/>
        <v/>
      </c>
      <c r="T27" s="193"/>
      <c r="U27" s="193"/>
      <c r="V27" s="193"/>
      <c r="W27" s="193"/>
      <c r="X27" s="237"/>
      <c r="Y27" s="243"/>
      <c r="Z27" s="244" t="str">
        <f t="shared" si="6"/>
        <v/>
      </c>
      <c r="AA27" s="280" t="str">
        <f t="shared" si="7"/>
        <v/>
      </c>
      <c r="AB27" s="193"/>
      <c r="AC27" s="193"/>
      <c r="AD27" s="193"/>
      <c r="AE27" s="193"/>
      <c r="AF27" s="193"/>
      <c r="AG27" s="237"/>
      <c r="AH27" s="83"/>
      <c r="AI27" s="83"/>
      <c r="AJ27" s="83"/>
      <c r="AK27" s="83"/>
      <c r="AL27" s="228"/>
      <c r="AM27" s="244" t="str">
        <f t="shared" si="8"/>
        <v/>
      </c>
      <c r="AN27" s="245" t="str">
        <f t="shared" si="9"/>
        <v/>
      </c>
      <c r="AO27" s="116"/>
    </row>
    <row r="28" spans="1:41">
      <c r="A28" s="82">
        <f>список!A25</f>
        <v>24</v>
      </c>
      <c r="B28" s="145" t="str">
        <f>IF(список!B25="","",список!B25)</f>
        <v/>
      </c>
      <c r="C28" s="91">
        <f>IF(список!C25="","",список!C25)</f>
        <v>0</v>
      </c>
      <c r="D28" s="243"/>
      <c r="E28" s="244" t="str">
        <f t="shared" si="0"/>
        <v/>
      </c>
      <c r="F28" s="245" t="str">
        <f t="shared" si="1"/>
        <v/>
      </c>
      <c r="G28" s="193"/>
      <c r="H28" s="193"/>
      <c r="I28" s="193"/>
      <c r="J28" s="237"/>
      <c r="K28" s="244" t="str">
        <f t="shared" si="2"/>
        <v/>
      </c>
      <c r="L28" s="245" t="str">
        <f t="shared" si="3"/>
        <v/>
      </c>
      <c r="M28" s="193"/>
      <c r="N28" s="193"/>
      <c r="O28" s="193"/>
      <c r="P28" s="237"/>
      <c r="Q28" s="243"/>
      <c r="R28" s="244" t="str">
        <f t="shared" si="4"/>
        <v/>
      </c>
      <c r="S28" s="245" t="str">
        <f t="shared" si="5"/>
        <v/>
      </c>
      <c r="T28" s="193"/>
      <c r="U28" s="193"/>
      <c r="V28" s="193"/>
      <c r="W28" s="193"/>
      <c r="X28" s="237"/>
      <c r="Y28" s="243"/>
      <c r="Z28" s="244" t="str">
        <f t="shared" si="6"/>
        <v/>
      </c>
      <c r="AA28" s="280" t="str">
        <f t="shared" si="7"/>
        <v/>
      </c>
      <c r="AB28" s="193"/>
      <c r="AC28" s="193"/>
      <c r="AD28" s="193"/>
      <c r="AE28" s="193"/>
      <c r="AF28" s="193"/>
      <c r="AG28" s="237"/>
      <c r="AH28" s="83"/>
      <c r="AI28" s="83"/>
      <c r="AJ28" s="83"/>
      <c r="AK28" s="83"/>
      <c r="AL28" s="228"/>
      <c r="AM28" s="244" t="str">
        <f t="shared" si="8"/>
        <v/>
      </c>
      <c r="AN28" s="245" t="str">
        <f t="shared" si="9"/>
        <v/>
      </c>
      <c r="AO28" s="116"/>
    </row>
    <row r="29" spans="1:41">
      <c r="A29" s="82">
        <f>список!A26</f>
        <v>25</v>
      </c>
      <c r="B29" s="145" t="str">
        <f>IF(список!B26="","",список!B26)</f>
        <v/>
      </c>
      <c r="C29" s="91">
        <f>IF(список!C26="","",список!C26)</f>
        <v>0</v>
      </c>
      <c r="D29" s="237"/>
      <c r="E29" s="244" t="str">
        <f t="shared" si="0"/>
        <v/>
      </c>
      <c r="F29" s="245" t="str">
        <f t="shared" si="1"/>
        <v/>
      </c>
      <c r="G29" s="193"/>
      <c r="H29" s="193"/>
      <c r="I29" s="193"/>
      <c r="J29" s="237"/>
      <c r="K29" s="244" t="str">
        <f t="shared" si="2"/>
        <v/>
      </c>
      <c r="L29" s="245" t="str">
        <f t="shared" si="3"/>
        <v/>
      </c>
      <c r="M29" s="193"/>
      <c r="N29" s="193"/>
      <c r="O29" s="193"/>
      <c r="P29" s="237"/>
      <c r="Q29" s="237"/>
      <c r="R29" s="244" t="str">
        <f t="shared" si="4"/>
        <v/>
      </c>
      <c r="S29" s="245" t="str">
        <f t="shared" si="5"/>
        <v/>
      </c>
      <c r="T29" s="193"/>
      <c r="U29" s="193"/>
      <c r="V29" s="193"/>
      <c r="W29" s="193"/>
      <c r="X29" s="237"/>
      <c r="Y29" s="237"/>
      <c r="Z29" s="244" t="str">
        <f t="shared" si="6"/>
        <v/>
      </c>
      <c r="AA29" s="280" t="str">
        <f t="shared" si="7"/>
        <v/>
      </c>
      <c r="AB29" s="193"/>
      <c r="AC29" s="193"/>
      <c r="AD29" s="193"/>
      <c r="AE29" s="193"/>
      <c r="AF29" s="193"/>
      <c r="AG29" s="237"/>
      <c r="AH29" s="83"/>
      <c r="AI29" s="83"/>
      <c r="AJ29" s="83"/>
      <c r="AK29" s="83"/>
      <c r="AL29" s="228"/>
      <c r="AM29" s="244" t="str">
        <f t="shared" si="8"/>
        <v/>
      </c>
      <c r="AN29" s="245" t="str">
        <f t="shared" si="9"/>
        <v/>
      </c>
      <c r="AO29" s="116"/>
    </row>
    <row r="30" spans="1:41">
      <c r="A30" s="82">
        <f>список!A27</f>
        <v>26</v>
      </c>
      <c r="B30" s="145" t="str">
        <f>IF(список!B27="","",список!B27)</f>
        <v/>
      </c>
      <c r="C30" s="91">
        <f>IF(список!C27="","",список!C27)</f>
        <v>0</v>
      </c>
      <c r="D30" s="237"/>
      <c r="E30" s="244" t="str">
        <f t="shared" si="0"/>
        <v/>
      </c>
      <c r="F30" s="245" t="str">
        <f t="shared" si="1"/>
        <v/>
      </c>
      <c r="G30" s="193"/>
      <c r="H30" s="193"/>
      <c r="I30" s="193"/>
      <c r="J30" s="237"/>
      <c r="K30" s="244" t="str">
        <f t="shared" si="2"/>
        <v/>
      </c>
      <c r="L30" s="245" t="str">
        <f t="shared" si="3"/>
        <v/>
      </c>
      <c r="M30" s="193"/>
      <c r="N30" s="193"/>
      <c r="O30" s="193"/>
      <c r="P30" s="237"/>
      <c r="Q30" s="237"/>
      <c r="R30" s="244" t="str">
        <f t="shared" si="4"/>
        <v/>
      </c>
      <c r="S30" s="245" t="str">
        <f t="shared" si="5"/>
        <v/>
      </c>
      <c r="T30" s="193"/>
      <c r="U30" s="193"/>
      <c r="V30" s="193"/>
      <c r="W30" s="193"/>
      <c r="X30" s="237"/>
      <c r="Y30" s="237"/>
      <c r="Z30" s="244" t="str">
        <f t="shared" si="6"/>
        <v/>
      </c>
      <c r="AA30" s="280" t="str">
        <f t="shared" si="7"/>
        <v/>
      </c>
      <c r="AB30" s="193"/>
      <c r="AC30" s="193"/>
      <c r="AD30" s="193"/>
      <c r="AE30" s="193"/>
      <c r="AF30" s="193"/>
      <c r="AG30" s="237"/>
      <c r="AH30" s="83"/>
      <c r="AI30" s="83"/>
      <c r="AJ30" s="83"/>
      <c r="AK30" s="83"/>
      <c r="AL30" s="228"/>
      <c r="AM30" s="244" t="str">
        <f t="shared" si="8"/>
        <v/>
      </c>
      <c r="AN30" s="245" t="str">
        <f t="shared" si="9"/>
        <v/>
      </c>
      <c r="AO30" s="116"/>
    </row>
    <row r="31" spans="1:41">
      <c r="A31" s="82">
        <f>список!A28</f>
        <v>27</v>
      </c>
      <c r="B31" s="145" t="str">
        <f>IF(список!B28="","",список!B28)</f>
        <v/>
      </c>
      <c r="C31" s="91">
        <f>IF(список!C28="","",список!C28)</f>
        <v>0</v>
      </c>
      <c r="D31" s="237"/>
      <c r="E31" s="244" t="str">
        <f t="shared" si="0"/>
        <v/>
      </c>
      <c r="F31" s="245" t="str">
        <f t="shared" si="1"/>
        <v/>
      </c>
      <c r="G31" s="193"/>
      <c r="H31" s="193"/>
      <c r="I31" s="193"/>
      <c r="J31" s="237"/>
      <c r="K31" s="244" t="str">
        <f t="shared" si="2"/>
        <v/>
      </c>
      <c r="L31" s="245" t="str">
        <f t="shared" si="3"/>
        <v/>
      </c>
      <c r="M31" s="193"/>
      <c r="N31" s="193"/>
      <c r="O31" s="193"/>
      <c r="P31" s="237"/>
      <c r="Q31" s="237"/>
      <c r="R31" s="244" t="str">
        <f t="shared" si="4"/>
        <v/>
      </c>
      <c r="S31" s="245" t="str">
        <f t="shared" si="5"/>
        <v/>
      </c>
      <c r="T31" s="193"/>
      <c r="U31" s="193"/>
      <c r="V31" s="193"/>
      <c r="W31" s="193"/>
      <c r="X31" s="237"/>
      <c r="Y31" s="237"/>
      <c r="Z31" s="244" t="str">
        <f t="shared" si="6"/>
        <v/>
      </c>
      <c r="AA31" s="280" t="str">
        <f t="shared" si="7"/>
        <v/>
      </c>
      <c r="AB31" s="193"/>
      <c r="AC31" s="193"/>
      <c r="AD31" s="193"/>
      <c r="AE31" s="193"/>
      <c r="AF31" s="193"/>
      <c r="AG31" s="237"/>
      <c r="AH31" s="83"/>
      <c r="AI31" s="83"/>
      <c r="AJ31" s="83"/>
      <c r="AK31" s="83"/>
      <c r="AL31" s="228"/>
      <c r="AM31" s="244" t="str">
        <f t="shared" si="8"/>
        <v/>
      </c>
      <c r="AN31" s="245" t="str">
        <f t="shared" si="9"/>
        <v/>
      </c>
      <c r="AO31" s="116"/>
    </row>
    <row r="32" spans="1:41">
      <c r="A32" s="82">
        <f>список!A29</f>
        <v>28</v>
      </c>
      <c r="B32" s="145" t="str">
        <f>IF(список!B29="","",список!B29)</f>
        <v/>
      </c>
      <c r="C32" s="91">
        <f>IF(список!C29="","",список!C29)</f>
        <v>0</v>
      </c>
      <c r="D32" s="237"/>
      <c r="E32" s="244" t="str">
        <f t="shared" si="0"/>
        <v/>
      </c>
      <c r="F32" s="245" t="str">
        <f t="shared" si="1"/>
        <v/>
      </c>
      <c r="G32" s="193"/>
      <c r="H32" s="193"/>
      <c r="I32" s="193"/>
      <c r="J32" s="237"/>
      <c r="K32" s="244" t="str">
        <f t="shared" si="2"/>
        <v/>
      </c>
      <c r="L32" s="245" t="str">
        <f t="shared" si="3"/>
        <v/>
      </c>
      <c r="M32" s="193"/>
      <c r="N32" s="193"/>
      <c r="O32" s="193"/>
      <c r="P32" s="237"/>
      <c r="Q32" s="237"/>
      <c r="R32" s="244" t="str">
        <f t="shared" si="4"/>
        <v/>
      </c>
      <c r="S32" s="245" t="str">
        <f t="shared" si="5"/>
        <v/>
      </c>
      <c r="T32" s="193"/>
      <c r="U32" s="193"/>
      <c r="V32" s="193"/>
      <c r="W32" s="193"/>
      <c r="X32" s="237"/>
      <c r="Y32" s="237"/>
      <c r="Z32" s="244" t="str">
        <f t="shared" si="6"/>
        <v/>
      </c>
      <c r="AA32" s="280" t="str">
        <f t="shared" si="7"/>
        <v/>
      </c>
      <c r="AB32" s="193"/>
      <c r="AC32" s="193"/>
      <c r="AD32" s="193"/>
      <c r="AE32" s="193"/>
      <c r="AF32" s="193"/>
      <c r="AG32" s="237"/>
      <c r="AH32" s="83"/>
      <c r="AI32" s="83"/>
      <c r="AJ32" s="83"/>
      <c r="AK32" s="83"/>
      <c r="AL32" s="228"/>
      <c r="AM32" s="244" t="str">
        <f t="shared" si="8"/>
        <v/>
      </c>
      <c r="AN32" s="245" t="str">
        <f t="shared" si="9"/>
        <v/>
      </c>
      <c r="AO32" s="116"/>
    </row>
    <row r="33" spans="1:41">
      <c r="A33" s="82">
        <f>список!A30</f>
        <v>29</v>
      </c>
      <c r="B33" s="145" t="str">
        <f>IF(список!B30="","",список!B30)</f>
        <v/>
      </c>
      <c r="C33" s="91">
        <f>IF(список!C30="","",список!C30)</f>
        <v>0</v>
      </c>
      <c r="D33" s="237"/>
      <c r="E33" s="244" t="str">
        <f t="shared" si="0"/>
        <v/>
      </c>
      <c r="F33" s="245" t="str">
        <f t="shared" si="1"/>
        <v/>
      </c>
      <c r="G33" s="193"/>
      <c r="H33" s="193"/>
      <c r="I33" s="193"/>
      <c r="J33" s="237"/>
      <c r="K33" s="244" t="str">
        <f t="shared" si="2"/>
        <v/>
      </c>
      <c r="L33" s="245" t="str">
        <f t="shared" si="3"/>
        <v/>
      </c>
      <c r="M33" s="193"/>
      <c r="N33" s="193"/>
      <c r="O33" s="193"/>
      <c r="P33" s="237"/>
      <c r="Q33" s="237"/>
      <c r="R33" s="244" t="str">
        <f t="shared" si="4"/>
        <v/>
      </c>
      <c r="S33" s="245" t="str">
        <f t="shared" si="5"/>
        <v/>
      </c>
      <c r="T33" s="193"/>
      <c r="U33" s="193"/>
      <c r="V33" s="193"/>
      <c r="W33" s="193"/>
      <c r="X33" s="237"/>
      <c r="Y33" s="237"/>
      <c r="Z33" s="244" t="str">
        <f t="shared" si="6"/>
        <v/>
      </c>
      <c r="AA33" s="280" t="str">
        <f t="shared" si="7"/>
        <v/>
      </c>
      <c r="AB33" s="193"/>
      <c r="AC33" s="193"/>
      <c r="AD33" s="193"/>
      <c r="AE33" s="193"/>
      <c r="AF33" s="193"/>
      <c r="AG33" s="237"/>
      <c r="AH33" s="83"/>
      <c r="AI33" s="83"/>
      <c r="AJ33" s="83"/>
      <c r="AK33" s="83"/>
      <c r="AL33" s="228"/>
      <c r="AM33" s="244" t="str">
        <f t="shared" si="8"/>
        <v/>
      </c>
      <c r="AN33" s="245" t="str">
        <f t="shared" si="9"/>
        <v/>
      </c>
      <c r="AO33" s="116"/>
    </row>
    <row r="34" spans="1:41">
      <c r="A34" s="82">
        <f>список!A31</f>
        <v>30</v>
      </c>
      <c r="B34" s="145" t="str">
        <f>IF(список!B31="","",список!B31)</f>
        <v/>
      </c>
      <c r="C34" s="91">
        <f>IF(список!C31="","",список!C31)</f>
        <v>0</v>
      </c>
      <c r="D34" s="237"/>
      <c r="E34" s="244" t="str">
        <f t="shared" si="0"/>
        <v/>
      </c>
      <c r="F34" s="245" t="str">
        <f t="shared" si="1"/>
        <v/>
      </c>
      <c r="G34" s="193"/>
      <c r="H34" s="193"/>
      <c r="I34" s="193"/>
      <c r="J34" s="237"/>
      <c r="K34" s="244" t="str">
        <f t="shared" si="2"/>
        <v/>
      </c>
      <c r="L34" s="245" t="str">
        <f t="shared" si="3"/>
        <v/>
      </c>
      <c r="M34" s="193"/>
      <c r="N34" s="193"/>
      <c r="O34" s="193"/>
      <c r="P34" s="237"/>
      <c r="Q34" s="237"/>
      <c r="R34" s="244" t="str">
        <f t="shared" si="4"/>
        <v/>
      </c>
      <c r="S34" s="245" t="str">
        <f t="shared" si="5"/>
        <v/>
      </c>
      <c r="T34" s="193"/>
      <c r="U34" s="193"/>
      <c r="V34" s="193"/>
      <c r="W34" s="193"/>
      <c r="X34" s="237"/>
      <c r="Y34" s="237"/>
      <c r="Z34" s="244" t="str">
        <f t="shared" si="6"/>
        <v/>
      </c>
      <c r="AA34" s="280" t="str">
        <f t="shared" si="7"/>
        <v/>
      </c>
      <c r="AB34" s="193"/>
      <c r="AC34" s="193"/>
      <c r="AD34" s="193"/>
      <c r="AE34" s="193"/>
      <c r="AF34" s="193"/>
      <c r="AG34" s="237"/>
      <c r="AH34" s="83"/>
      <c r="AI34" s="83"/>
      <c r="AJ34" s="83"/>
      <c r="AK34" s="83"/>
      <c r="AL34" s="228"/>
      <c r="AM34" s="244" t="str">
        <f t="shared" si="8"/>
        <v/>
      </c>
      <c r="AN34" s="245" t="str">
        <f t="shared" si="9"/>
        <v/>
      </c>
      <c r="AO34" s="116"/>
    </row>
    <row r="35" spans="1:41">
      <c r="A35" s="82">
        <f>список!A32</f>
        <v>31</v>
      </c>
      <c r="B35" s="145" t="str">
        <f>IF(список!B32="","",список!B32)</f>
        <v/>
      </c>
      <c r="C35" s="91">
        <f>IF(список!C32="","",список!C32)</f>
        <v>0</v>
      </c>
      <c r="D35" s="237"/>
      <c r="E35" s="244" t="str">
        <f t="shared" si="0"/>
        <v/>
      </c>
      <c r="F35" s="245" t="str">
        <f t="shared" si="1"/>
        <v/>
      </c>
      <c r="G35" s="193"/>
      <c r="H35" s="193"/>
      <c r="I35" s="193"/>
      <c r="J35" s="237"/>
      <c r="K35" s="244" t="str">
        <f t="shared" si="2"/>
        <v/>
      </c>
      <c r="L35" s="245" t="str">
        <f t="shared" si="3"/>
        <v/>
      </c>
      <c r="M35" s="193"/>
      <c r="N35" s="193"/>
      <c r="O35" s="193"/>
      <c r="P35" s="237"/>
      <c r="Q35" s="237"/>
      <c r="R35" s="244" t="str">
        <f t="shared" si="4"/>
        <v/>
      </c>
      <c r="S35" s="245" t="str">
        <f t="shared" si="5"/>
        <v/>
      </c>
      <c r="T35" s="193"/>
      <c r="U35" s="193"/>
      <c r="V35" s="193"/>
      <c r="W35" s="193"/>
      <c r="X35" s="237"/>
      <c r="Y35" s="237"/>
      <c r="Z35" s="244" t="str">
        <f t="shared" si="6"/>
        <v/>
      </c>
      <c r="AA35" s="280" t="str">
        <f t="shared" si="7"/>
        <v/>
      </c>
      <c r="AB35" s="193"/>
      <c r="AC35" s="193"/>
      <c r="AD35" s="193"/>
      <c r="AE35" s="193"/>
      <c r="AF35" s="193"/>
      <c r="AG35" s="237"/>
      <c r="AH35" s="83"/>
      <c r="AI35" s="83"/>
      <c r="AJ35" s="83"/>
      <c r="AK35" s="83"/>
      <c r="AL35" s="228"/>
      <c r="AM35" s="244" t="str">
        <f t="shared" si="8"/>
        <v/>
      </c>
      <c r="AN35" s="245" t="str">
        <f t="shared" si="9"/>
        <v/>
      </c>
      <c r="AO35" s="116"/>
    </row>
    <row r="36" spans="1:41">
      <c r="A36" s="82">
        <f>список!A33</f>
        <v>32</v>
      </c>
      <c r="B36" s="145" t="str">
        <f>IF(список!B33="","",список!B33)</f>
        <v/>
      </c>
      <c r="C36" s="91">
        <f>IF(список!C33="","",список!C33)</f>
        <v>0</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237"/>
      <c r="Y36" s="237"/>
      <c r="Z36" s="244" t="str">
        <f t="shared" si="6"/>
        <v/>
      </c>
      <c r="AA36" s="280" t="str">
        <f t="shared" si="7"/>
        <v/>
      </c>
      <c r="AB36" s="247"/>
      <c r="AC36" s="83"/>
      <c r="AD36" s="83"/>
      <c r="AE36" s="83"/>
      <c r="AF36" s="83"/>
      <c r="AG36" s="83"/>
      <c r="AH36" s="83"/>
      <c r="AI36" s="83"/>
      <c r="AJ36" s="83"/>
      <c r="AK36" s="83"/>
      <c r="AL36" s="228"/>
      <c r="AM36" s="244" t="str">
        <f t="shared" si="8"/>
        <v/>
      </c>
      <c r="AN36" s="245" t="str">
        <f t="shared" si="9"/>
        <v/>
      </c>
      <c r="AO36" s="116"/>
    </row>
    <row r="37" spans="1:41">
      <c r="A37" s="82">
        <f>список!A34</f>
        <v>33</v>
      </c>
      <c r="B37" s="145" t="str">
        <f>IF(список!B34="","",список!B34)</f>
        <v/>
      </c>
      <c r="C37" s="91">
        <f>IF(список!C34="","",список!C34)</f>
        <v>0</v>
      </c>
      <c r="D37" s="228"/>
      <c r="E37" s="244" t="str">
        <f t="shared" si="0"/>
        <v/>
      </c>
      <c r="F37" s="245" t="str">
        <f t="shared" si="1"/>
        <v/>
      </c>
      <c r="G37" s="193"/>
      <c r="H37" s="193"/>
      <c r="I37" s="193"/>
      <c r="J37" s="237"/>
      <c r="K37" s="244" t="str">
        <f t="shared" si="2"/>
        <v/>
      </c>
      <c r="L37" s="245" t="str">
        <f t="shared" si="3"/>
        <v/>
      </c>
      <c r="M37" s="230"/>
      <c r="N37" s="83"/>
      <c r="O37" s="83"/>
      <c r="P37" s="83"/>
      <c r="Q37" s="228"/>
      <c r="R37" s="244" t="str">
        <f t="shared" ref="R37:R39" si="11">IF(M37="","",IF(N37="","",IF(O37="","",IF(P37="","",IF(Q37="","",SUM(M37:Q37)/5)))))</f>
        <v/>
      </c>
      <c r="S37" s="245" t="str">
        <f t="shared" si="5"/>
        <v/>
      </c>
      <c r="T37" s="193"/>
      <c r="U37" s="193"/>
      <c r="V37" s="193"/>
      <c r="W37" s="193"/>
      <c r="X37" s="237"/>
      <c r="Y37" s="228"/>
      <c r="Z37" s="244" t="str">
        <f t="shared" si="6"/>
        <v/>
      </c>
      <c r="AA37" s="280" t="str">
        <f t="shared" si="7"/>
        <v/>
      </c>
      <c r="AB37" s="247"/>
      <c r="AC37" s="83"/>
      <c r="AD37" s="83"/>
      <c r="AE37" s="83"/>
      <c r="AF37" s="83"/>
      <c r="AG37" s="83"/>
      <c r="AH37" s="83"/>
      <c r="AI37" s="83"/>
      <c r="AJ37" s="83"/>
      <c r="AK37" s="83"/>
      <c r="AL37" s="228"/>
      <c r="AM37" s="244" t="str">
        <f t="shared" si="8"/>
        <v/>
      </c>
      <c r="AN37" s="245" t="str">
        <f t="shared" si="9"/>
        <v/>
      </c>
      <c r="AO37" s="116"/>
    </row>
    <row r="38" spans="1:41">
      <c r="A38" s="82">
        <f>список!A35</f>
        <v>34</v>
      </c>
      <c r="B38" s="145" t="str">
        <f>IF(список!B35="","",список!B35)</f>
        <v/>
      </c>
      <c r="C38" s="91">
        <f>IF(список!C35="","",список!C35)</f>
        <v>0</v>
      </c>
      <c r="D38" s="86"/>
      <c r="E38" s="244" t="str">
        <f t="shared" si="0"/>
        <v/>
      </c>
      <c r="F38" s="245" t="str">
        <f t="shared" si="1"/>
        <v/>
      </c>
      <c r="G38" s="231"/>
      <c r="H38" s="84"/>
      <c r="I38" s="84"/>
      <c r="J38" s="229"/>
      <c r="K38" s="244" t="str">
        <f t="shared" si="2"/>
        <v/>
      </c>
      <c r="L38" s="245" t="str">
        <f t="shared" si="3"/>
        <v/>
      </c>
      <c r="M38" s="231"/>
      <c r="N38" s="84"/>
      <c r="O38" s="84"/>
      <c r="P38" s="84"/>
      <c r="Q38" s="229"/>
      <c r="R38" s="244" t="str">
        <f t="shared" si="11"/>
        <v/>
      </c>
      <c r="S38" s="245" t="str">
        <f t="shared" si="5"/>
        <v/>
      </c>
      <c r="T38" s="193"/>
      <c r="U38" s="193"/>
      <c r="V38" s="193"/>
      <c r="W38" s="193"/>
      <c r="X38" s="237"/>
      <c r="Y38" s="229"/>
      <c r="Z38" s="244" t="str">
        <f t="shared" si="6"/>
        <v/>
      </c>
      <c r="AA38" s="280" t="str">
        <f t="shared" si="7"/>
        <v/>
      </c>
      <c r="AB38" s="231"/>
      <c r="AC38" s="84"/>
      <c r="AD38" s="84"/>
      <c r="AE38" s="84"/>
      <c r="AF38" s="84"/>
      <c r="AG38" s="84"/>
      <c r="AH38" s="84"/>
      <c r="AI38" s="84"/>
      <c r="AJ38" s="84"/>
      <c r="AK38" s="84"/>
      <c r="AL38" s="229"/>
      <c r="AM38" s="244" t="str">
        <f t="shared" si="8"/>
        <v/>
      </c>
      <c r="AN38" s="245" t="str">
        <f t="shared" si="9"/>
        <v/>
      </c>
      <c r="AO38" s="116"/>
    </row>
    <row r="39" spans="1:41" ht="15.75" thickBot="1">
      <c r="A39" s="82">
        <f>список!A36</f>
        <v>35</v>
      </c>
      <c r="B39" s="145" t="str">
        <f>IF(список!B36="","",список!B36)</f>
        <v/>
      </c>
      <c r="C39" s="91">
        <f>IF(список!C36="","",список!C36)</f>
        <v>0</v>
      </c>
      <c r="D39" s="229"/>
      <c r="E39" s="278" t="str">
        <f t="shared" si="0"/>
        <v/>
      </c>
      <c r="F39" s="279" t="str">
        <f t="shared" si="1"/>
        <v/>
      </c>
      <c r="G39" s="231"/>
      <c r="H39" s="84"/>
      <c r="I39" s="84"/>
      <c r="J39" s="229"/>
      <c r="K39" s="278" t="str">
        <f t="shared" si="2"/>
        <v/>
      </c>
      <c r="L39" s="279" t="str">
        <f t="shared" si="3"/>
        <v/>
      </c>
      <c r="M39" s="231"/>
      <c r="N39" s="84"/>
      <c r="O39" s="84"/>
      <c r="P39" s="84"/>
      <c r="Q39" s="229"/>
      <c r="R39" s="278" t="str">
        <f t="shared" si="11"/>
        <v/>
      </c>
      <c r="S39" s="279" t="str">
        <f t="shared" si="5"/>
        <v/>
      </c>
      <c r="T39" s="193"/>
      <c r="U39" s="193"/>
      <c r="V39" s="193"/>
      <c r="W39" s="193"/>
      <c r="X39" s="237"/>
      <c r="Y39" s="229"/>
      <c r="Z39" s="278" t="str">
        <f t="shared" si="6"/>
        <v/>
      </c>
      <c r="AA39" s="281" t="str">
        <f t="shared" si="7"/>
        <v/>
      </c>
      <c r="AB39" s="231"/>
      <c r="AC39" s="84"/>
      <c r="AD39" s="84"/>
      <c r="AE39" s="84"/>
      <c r="AF39" s="84"/>
      <c r="AG39" s="84"/>
      <c r="AH39" s="84"/>
      <c r="AI39" s="84"/>
      <c r="AJ39" s="84"/>
      <c r="AK39" s="84"/>
      <c r="AL39" s="229"/>
      <c r="AM39" s="278" t="str">
        <f t="shared" si="8"/>
        <v/>
      </c>
      <c r="AN39" s="279" t="str">
        <f t="shared" si="9"/>
        <v/>
      </c>
      <c r="AO39" s="116"/>
    </row>
    <row r="40" spans="1:41">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64"/>
      <c r="B1" s="364"/>
      <c r="C1" s="364"/>
      <c r="D1" s="364"/>
      <c r="E1" s="364"/>
      <c r="F1" s="364"/>
      <c r="G1" s="364"/>
      <c r="H1" s="364"/>
      <c r="I1" s="364"/>
      <c r="J1" s="364"/>
      <c r="K1" s="364"/>
      <c r="L1" s="364"/>
      <c r="M1" s="364"/>
      <c r="N1" s="364"/>
    </row>
    <row r="2" spans="1:14" ht="15.75">
      <c r="A2" s="1" t="str">
        <f>список!A1</f>
        <v>№</v>
      </c>
      <c r="B2" s="1" t="str">
        <f>список!B1</f>
        <v>Фамилия, имя воспитанника</v>
      </c>
      <c r="C2" s="365">
        <v>1</v>
      </c>
      <c r="D2" s="365"/>
      <c r="E2" s="365">
        <v>2</v>
      </c>
      <c r="F2" s="365"/>
      <c r="G2" s="365">
        <v>3</v>
      </c>
      <c r="H2" s="365"/>
      <c r="I2" s="365">
        <v>4</v>
      </c>
      <c r="J2" s="365"/>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список!A31</f>
        <v>30</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67" t="str">
        <f>'[1]сырые баллы'!A1:Y1</f>
        <v>оценка уровня сформированности компонентов учебной деятельности</v>
      </c>
      <c r="B1" s="367"/>
      <c r="C1" s="367"/>
      <c r="D1" s="367"/>
      <c r="E1" s="368"/>
      <c r="F1" s="368"/>
      <c r="G1" s="368"/>
      <c r="H1" s="368"/>
      <c r="I1" s="368"/>
      <c r="J1" s="368"/>
      <c r="K1" s="368"/>
      <c r="L1" s="368"/>
      <c r="M1" s="368"/>
      <c r="N1" s="368"/>
      <c r="O1" s="368"/>
      <c r="P1" s="368"/>
      <c r="Q1" s="368"/>
      <c r="R1" s="368"/>
      <c r="S1" s="368"/>
      <c r="T1" s="368"/>
      <c r="U1" s="368"/>
      <c r="V1" s="368"/>
      <c r="W1" s="368"/>
      <c r="X1" s="368"/>
      <c r="Y1" s="369" t="s">
        <v>8</v>
      </c>
      <c r="Z1" s="370"/>
      <c r="AA1" s="370"/>
      <c r="AB1" s="370"/>
      <c r="AC1" s="370"/>
      <c r="AD1" s="370"/>
      <c r="AE1" s="370"/>
      <c r="AF1" s="370"/>
      <c r="AG1" s="370"/>
      <c r="AH1" s="370"/>
      <c r="AI1" s="370"/>
      <c r="AJ1" s="370"/>
      <c r="AK1" s="371"/>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72" t="str">
        <f>список!A1</f>
        <v>№</v>
      </c>
      <c r="B2" s="372" t="str">
        <f>'[1]сырые баллы'!B2:B3</f>
        <v>Ф.И.</v>
      </c>
      <c r="C2" s="372" t="str">
        <f>'[1]сырые баллы'!C2:C3</f>
        <v>Класс</v>
      </c>
      <c r="D2" s="373" t="str">
        <f>'[1]сырые баллы'!D2:D2</f>
        <v>дата заполнения</v>
      </c>
      <c r="E2" s="376" t="str">
        <f>'[1]сырые баллы'!E2:AO2</f>
        <v>часть А</v>
      </c>
      <c r="F2" s="377"/>
      <c r="G2" s="377"/>
      <c r="H2" s="377"/>
      <c r="I2" s="377"/>
      <c r="J2" s="377"/>
      <c r="K2" s="377"/>
      <c r="L2" s="377"/>
      <c r="M2" s="377"/>
      <c r="N2" s="377"/>
      <c r="O2" s="377"/>
      <c r="P2" s="377"/>
      <c r="Q2" s="377"/>
      <c r="R2" s="377"/>
      <c r="S2" s="377"/>
      <c r="T2" s="377"/>
      <c r="U2" s="377"/>
      <c r="V2" s="377"/>
      <c r="W2" s="377"/>
      <c r="X2" s="377"/>
      <c r="Y2" s="377"/>
      <c r="Z2" s="377"/>
      <c r="AA2" s="377"/>
      <c r="AB2" s="377"/>
      <c r="AC2" s="377"/>
      <c r="AD2" s="378"/>
      <c r="AE2" s="376" t="s">
        <v>7</v>
      </c>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72"/>
      <c r="B3" s="372"/>
      <c r="C3" s="372"/>
      <c r="D3" s="374"/>
      <c r="E3" s="375">
        <v>1</v>
      </c>
      <c r="F3" s="375"/>
      <c r="G3" s="375">
        <v>2</v>
      </c>
      <c r="H3" s="375"/>
      <c r="I3" s="375">
        <f>'[1]сырые баллы'!G3</f>
        <v>3</v>
      </c>
      <c r="J3" s="375"/>
      <c r="K3" s="375">
        <v>4</v>
      </c>
      <c r="L3" s="375"/>
      <c r="M3" s="375">
        <v>5</v>
      </c>
      <c r="N3" s="375"/>
      <c r="O3" s="375">
        <v>6</v>
      </c>
      <c r="P3" s="375"/>
      <c r="Q3" s="375">
        <v>7</v>
      </c>
      <c r="R3" s="375"/>
      <c r="S3" s="375">
        <v>8</v>
      </c>
      <c r="T3" s="375"/>
      <c r="U3" s="375">
        <v>9</v>
      </c>
      <c r="V3" s="375"/>
      <c r="W3" s="375">
        <v>10</v>
      </c>
      <c r="X3" s="375"/>
      <c r="Y3" s="375">
        <v>11</v>
      </c>
      <c r="Z3" s="375"/>
      <c r="AA3" s="375">
        <v>12</v>
      </c>
      <c r="AB3" s="375"/>
      <c r="AC3" s="375">
        <v>13</v>
      </c>
      <c r="AD3" s="375"/>
      <c r="AE3" s="366">
        <v>1</v>
      </c>
      <c r="AF3" s="366"/>
      <c r="AG3" s="366">
        <v>2</v>
      </c>
      <c r="AH3" s="366"/>
      <c r="AI3" s="366">
        <v>3</v>
      </c>
      <c r="AJ3" s="366"/>
      <c r="AK3" s="366">
        <v>4</v>
      </c>
      <c r="AL3" s="366"/>
      <c r="AM3" s="366">
        <v>5</v>
      </c>
      <c r="AN3" s="366"/>
      <c r="AO3" s="366">
        <v>6</v>
      </c>
      <c r="AP3" s="366"/>
      <c r="AQ3" s="366">
        <v>7</v>
      </c>
      <c r="AR3" s="366"/>
      <c r="AS3" s="366">
        <v>8</v>
      </c>
      <c r="AT3" s="366"/>
      <c r="AU3" s="366">
        <v>9</v>
      </c>
      <c r="AV3" s="366"/>
      <c r="AW3" s="366">
        <v>10</v>
      </c>
      <c r="AX3" s="366"/>
      <c r="AY3" s="366">
        <v>11</v>
      </c>
      <c r="AZ3" s="366"/>
      <c r="BA3" s="366">
        <v>12</v>
      </c>
      <c r="BB3" s="366"/>
      <c r="BC3" s="366">
        <v>13</v>
      </c>
      <c r="BD3" s="366"/>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IF(список!B14="","",список!B14)</f>
        <v/>
      </c>
      <c r="C15" s="1">
        <f>IF(список!C14="","",список!C14)</f>
        <v>0</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IF(список!B15="","",список!B15)</f>
        <v/>
      </c>
      <c r="C16" s="1">
        <f>IF(список!C15="","",список!C15)</f>
        <v>0</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IF(список!B16="","",список!B16)</f>
        <v/>
      </c>
      <c r="C17" s="1">
        <f>IF(список!C16="","",список!C16)</f>
        <v>0</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IF(список!B17="","",список!B17)</f>
        <v/>
      </c>
      <c r="C18" s="1">
        <f>IF(список!C17="","",список!C17)</f>
        <v>0</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IF(список!B18="","",список!B18)</f>
        <v/>
      </c>
      <c r="C19" s="1">
        <f>IF(список!C18="","",список!C18)</f>
        <v>0</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IF(список!B19="","",список!B19)</f>
        <v/>
      </c>
      <c r="C20" s="1">
        <f>IF(список!C19="","",список!C19)</f>
        <v>0</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IF(список!B20="","",список!B20)</f>
        <v/>
      </c>
      <c r="C21" s="1">
        <f>IF(список!C20="","",список!C20)</f>
        <v>0</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IF(список!B21="","",список!B21)</f>
        <v/>
      </c>
      <c r="C22" s="1">
        <f>IF(список!C21="","",список!C21)</f>
        <v>0</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IF(список!B22="","",список!B22)</f>
        <v/>
      </c>
      <c r="C23" s="1">
        <f>IF(список!C22="","",список!C22)</f>
        <v>0</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IF(список!B23="","",список!B23)</f>
        <v/>
      </c>
      <c r="C24" s="1">
        <f>IF(список!C23="","",список!C23)</f>
        <v>0</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IF(список!B24="","",список!B24)</f>
        <v/>
      </c>
      <c r="C25" s="1">
        <f>IF(список!C24="","",список!C24)</f>
        <v>0</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IF(список!B25="","",список!B25)</f>
        <v/>
      </c>
      <c r="C26" s="1">
        <f>IF(список!C25="","",список!C25)</f>
        <v>0</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IF(список!B26="","",список!B26)</f>
        <v/>
      </c>
      <c r="C27" s="1">
        <f>IF(список!C26="","",список!C26)</f>
        <v>0</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IF(список!B27="","",список!B27)</f>
        <v/>
      </c>
      <c r="C28" s="1">
        <f>IF(список!C27="","",список!C27)</f>
        <v>0</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IF(список!B28="","",список!B28)</f>
        <v/>
      </c>
      <c r="C29" s="1">
        <f>IF(список!C28="","",список!C28)</f>
        <v>0</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IF(список!B29="","",список!B29)</f>
        <v/>
      </c>
      <c r="C30" s="1">
        <f>IF(список!C29="","",список!C29)</f>
        <v>0</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IF(список!B30="","",список!B30)</f>
        <v/>
      </c>
      <c r="C31" s="1">
        <f>IF(список!C30="","",список!C30)</f>
        <v>0</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IF(список!C31="","",список!C31)</f>
        <v>0</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IF(список!B32="","",список!B32)</f>
        <v/>
      </c>
      <c r="C33" s="1">
        <f>IF(список!C32="","",список!C32)</f>
        <v>0</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IF(список!B33="","",список!B33)</f>
        <v/>
      </c>
      <c r="C34" s="1">
        <f>IF(список!C33="","",список!C33)</f>
        <v>0</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2" t="e">
        <f>#REF!</f>
        <v>#REF!</v>
      </c>
      <c r="B1" s="383"/>
      <c r="C1" s="383"/>
      <c r="D1" s="383"/>
      <c r="E1" s="383"/>
      <c r="F1" s="383"/>
      <c r="G1" s="383"/>
      <c r="H1" s="383"/>
      <c r="I1" s="383"/>
      <c r="J1" s="383"/>
      <c r="K1" s="383"/>
      <c r="L1" s="383"/>
      <c r="M1" s="383"/>
      <c r="N1" s="383"/>
      <c r="O1" s="383"/>
      <c r="P1" s="383"/>
      <c r="Q1" s="383"/>
      <c r="R1" s="383" t="s">
        <v>11</v>
      </c>
      <c r="S1" s="383"/>
      <c r="T1" s="383"/>
      <c r="U1" s="383"/>
      <c r="V1" s="383"/>
      <c r="W1" s="383"/>
      <c r="X1" s="383"/>
      <c r="Y1" s="383"/>
      <c r="Z1" s="383"/>
      <c r="AA1" s="383"/>
      <c r="AB1" s="383"/>
      <c r="AC1" s="383"/>
      <c r="AD1" s="383"/>
      <c r="AE1" s="383"/>
      <c r="AF1" s="383"/>
      <c r="AG1" s="383"/>
      <c r="AH1" s="383"/>
      <c r="AI1" s="383"/>
      <c r="AJ1" s="14"/>
      <c r="AK1" s="14"/>
      <c r="AL1" s="14"/>
      <c r="AM1" s="14"/>
      <c r="AN1" s="14"/>
      <c r="AO1" s="14"/>
      <c r="AP1" s="14"/>
      <c r="AQ1" s="14"/>
      <c r="AR1" s="15"/>
    </row>
    <row r="2" spans="1:44" ht="12.75" customHeight="1">
      <c r="A2" s="372" t="str">
        <f>список!A1</f>
        <v>№</v>
      </c>
      <c r="B2" s="372" t="str">
        <f>список!B1</f>
        <v>Фамилия, имя воспитанника</v>
      </c>
      <c r="C2" s="372" t="str">
        <f>список!C1</f>
        <v xml:space="preserve">дата </v>
      </c>
      <c r="D2" s="372" t="str">
        <f>список!D1</f>
        <v>группа</v>
      </c>
      <c r="E2" s="373" t="s">
        <v>6</v>
      </c>
      <c r="F2" s="384"/>
      <c r="G2" s="384"/>
      <c r="H2" s="384"/>
      <c r="I2" s="384"/>
      <c r="J2" s="384"/>
      <c r="K2" s="384"/>
      <c r="L2" s="384"/>
      <c r="M2" s="384"/>
      <c r="N2" s="384"/>
      <c r="O2" s="384"/>
      <c r="P2" s="384"/>
      <c r="Q2" s="384"/>
      <c r="R2" s="384"/>
      <c r="S2" s="384"/>
      <c r="T2" s="384"/>
      <c r="U2" s="384"/>
      <c r="V2" s="384"/>
      <c r="W2" s="384"/>
      <c r="X2" s="385"/>
      <c r="Y2" s="373" t="s">
        <v>9</v>
      </c>
      <c r="Z2" s="384"/>
      <c r="AA2" s="384"/>
      <c r="AB2" s="384"/>
      <c r="AC2" s="384"/>
      <c r="AD2" s="384"/>
      <c r="AE2" s="384"/>
      <c r="AF2" s="384"/>
      <c r="AG2" s="384"/>
      <c r="AH2" s="384"/>
      <c r="AI2" s="384"/>
      <c r="AJ2" s="384"/>
      <c r="AK2" s="384"/>
      <c r="AL2" s="384"/>
      <c r="AM2" s="384"/>
      <c r="AN2" s="384"/>
      <c r="AO2" s="384"/>
      <c r="AP2" s="385"/>
    </row>
    <row r="3" spans="1:44" ht="23.25" customHeight="1">
      <c r="A3" s="372"/>
      <c r="B3" s="372"/>
      <c r="C3" s="372"/>
      <c r="D3" s="372"/>
      <c r="E3" s="386">
        <v>2</v>
      </c>
      <c r="F3" s="387"/>
      <c r="G3" s="386">
        <v>3</v>
      </c>
      <c r="H3" s="387"/>
      <c r="I3" s="386">
        <v>6</v>
      </c>
      <c r="J3" s="387"/>
      <c r="K3" s="388">
        <v>14</v>
      </c>
      <c r="L3" s="388"/>
      <c r="M3" s="388">
        <v>15</v>
      </c>
      <c r="N3" s="388"/>
      <c r="O3" s="388">
        <v>16</v>
      </c>
      <c r="P3" s="388"/>
      <c r="Q3" s="388">
        <v>17</v>
      </c>
      <c r="R3" s="388"/>
      <c r="S3" s="388">
        <v>18</v>
      </c>
      <c r="T3" s="388"/>
      <c r="U3" s="388">
        <v>19</v>
      </c>
      <c r="V3" s="388"/>
      <c r="W3" s="388">
        <v>20</v>
      </c>
      <c r="X3" s="388"/>
      <c r="Y3" s="380">
        <v>2</v>
      </c>
      <c r="Z3" s="381"/>
      <c r="AA3" s="380">
        <v>3</v>
      </c>
      <c r="AB3" s="381"/>
      <c r="AC3" s="379">
        <v>14</v>
      </c>
      <c r="AD3" s="379"/>
      <c r="AE3" s="379">
        <v>15</v>
      </c>
      <c r="AF3" s="379"/>
      <c r="AG3" s="379">
        <v>16</v>
      </c>
      <c r="AH3" s="379"/>
      <c r="AI3" s="379">
        <v>17</v>
      </c>
      <c r="AJ3" s="379"/>
      <c r="AK3" s="379">
        <v>18</v>
      </c>
      <c r="AL3" s="379"/>
      <c r="AM3" s="379">
        <v>19</v>
      </c>
      <c r="AN3" s="379"/>
      <c r="AO3" s="379">
        <v>20</v>
      </c>
      <c r="AP3" s="379"/>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2" t="e">
        <f>целеполагание!A1</f>
        <v>#REF!</v>
      </c>
      <c r="B1" s="383"/>
      <c r="C1" s="383"/>
      <c r="D1" s="383"/>
      <c r="E1" s="383"/>
      <c r="F1" s="383"/>
      <c r="G1" s="383"/>
      <c r="H1" s="383"/>
      <c r="I1" s="383"/>
      <c r="J1" s="383"/>
      <c r="K1" s="383" t="s">
        <v>11</v>
      </c>
      <c r="L1" s="383"/>
      <c r="M1" s="383"/>
      <c r="N1" s="383"/>
      <c r="O1" s="383"/>
      <c r="P1" s="383"/>
      <c r="Q1" s="383"/>
      <c r="R1" s="383"/>
      <c r="S1" s="383"/>
      <c r="T1" s="383"/>
      <c r="U1" s="383"/>
      <c r="V1" s="383"/>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72" t="str">
        <f>'[1]сырые баллы'!A2:A3</f>
        <v>№</v>
      </c>
      <c r="B2" s="372" t="str">
        <f>'[1]сырые баллы'!B2:B3</f>
        <v>Ф.И.</v>
      </c>
      <c r="C2" s="372" t="str">
        <f>'[1]сырые баллы'!C2:C3</f>
        <v>Класс</v>
      </c>
      <c r="D2" s="374" t="str">
        <f>'[1]сырые баллы'!D2:D2</f>
        <v>дата заполнения</v>
      </c>
      <c r="E2" s="373" t="s">
        <v>6</v>
      </c>
      <c r="F2" s="384"/>
      <c r="G2" s="384"/>
      <c r="H2" s="384"/>
      <c r="I2" s="384"/>
      <c r="J2" s="384"/>
      <c r="K2" s="384"/>
      <c r="L2" s="384"/>
      <c r="M2" s="384"/>
      <c r="N2" s="384"/>
      <c r="O2" s="384"/>
      <c r="P2" s="384"/>
      <c r="Q2" s="384"/>
      <c r="R2" s="384"/>
      <c r="S2" s="384"/>
      <c r="T2" s="384"/>
      <c r="U2" s="384"/>
      <c r="V2" s="384"/>
      <c r="W2" s="384"/>
      <c r="X2" s="385"/>
      <c r="Y2" s="373" t="s">
        <v>9</v>
      </c>
      <c r="Z2" s="384"/>
      <c r="AA2" s="384"/>
      <c r="AB2" s="384"/>
      <c r="AC2" s="384"/>
      <c r="AD2" s="384"/>
      <c r="AE2" s="384"/>
      <c r="AF2" s="384"/>
      <c r="AG2" s="384"/>
      <c r="AH2" s="384"/>
      <c r="AI2" s="384"/>
      <c r="AJ2" s="384"/>
      <c r="AK2" s="384"/>
      <c r="AL2" s="384"/>
      <c r="AM2" s="384"/>
      <c r="AN2" s="384"/>
      <c r="AO2" s="384"/>
      <c r="AP2" s="385"/>
    </row>
    <row r="3" spans="1:44" ht="23.25" customHeight="1">
      <c r="A3" s="372"/>
      <c r="B3" s="372"/>
      <c r="C3" s="372"/>
      <c r="D3" s="374"/>
      <c r="E3" s="386">
        <v>2</v>
      </c>
      <c r="F3" s="387"/>
      <c r="G3" s="386">
        <v>3</v>
      </c>
      <c r="H3" s="387"/>
      <c r="I3" s="386">
        <v>6</v>
      </c>
      <c r="J3" s="387"/>
      <c r="K3" s="388">
        <f>'[1]сырые баллы'!R3</f>
        <v>14</v>
      </c>
      <c r="L3" s="388"/>
      <c r="M3" s="388">
        <f>'[1]сырые баллы'!S3</f>
        <v>15</v>
      </c>
      <c r="N3" s="388"/>
      <c r="O3" s="388">
        <f>'[1]сырые баллы'!T3</f>
        <v>16</v>
      </c>
      <c r="P3" s="388"/>
      <c r="Q3" s="388">
        <f>'[1]сырые баллы'!U3</f>
        <v>17</v>
      </c>
      <c r="R3" s="388"/>
      <c r="S3" s="388">
        <f>'[1]сырые баллы'!V3</f>
        <v>18</v>
      </c>
      <c r="T3" s="388"/>
      <c r="U3" s="388">
        <f>'[1]сырые баллы'!W3</f>
        <v>19</v>
      </c>
      <c r="V3" s="388"/>
      <c r="W3" s="388">
        <f>'[1]сырые баллы'!X3</f>
        <v>20</v>
      </c>
      <c r="X3" s="388"/>
      <c r="Y3" s="380">
        <v>2</v>
      </c>
      <c r="Z3" s="381"/>
      <c r="AA3" s="380">
        <v>3</v>
      </c>
      <c r="AB3" s="381"/>
      <c r="AC3" s="379">
        <f>'[1]сырые баллы'!BC3</f>
        <v>14</v>
      </c>
      <c r="AD3" s="379"/>
      <c r="AE3" s="379">
        <f>'[1]сырые баллы'!BD3</f>
        <v>15</v>
      </c>
      <c r="AF3" s="379"/>
      <c r="AG3" s="379">
        <f>'[1]сырые баллы'!BE3</f>
        <v>16</v>
      </c>
      <c r="AH3" s="379"/>
      <c r="AI3" s="379">
        <f>'[1]сырые баллы'!BF3</f>
        <v>17</v>
      </c>
      <c r="AJ3" s="379"/>
      <c r="AK3" s="379">
        <f>'[1]сырые баллы'!BG3</f>
        <v>18</v>
      </c>
      <c r="AL3" s="379"/>
      <c r="AM3" s="379">
        <f>'[1]сырые баллы'!BH3</f>
        <v>19</v>
      </c>
      <c r="AN3" s="379"/>
      <c r="AO3" s="379">
        <f>'[1]сырые баллы'!BI3</f>
        <v>20</v>
      </c>
      <c r="AP3" s="379"/>
    </row>
    <row r="4" spans="1:44">
      <c r="A4" s="1">
        <f>список!A2</f>
        <v>1</v>
      </c>
      <c r="B4" s="1" t="str">
        <f>IF(список!B2="","",список!B2)</f>
        <v/>
      </c>
      <c r="C4" s="1">
        <f>список!C2</f>
        <v>0</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список!A14</f>
        <v>13</v>
      </c>
      <c r="B15" s="1" t="str">
        <f>IF(список!B14="","",список!B14)</f>
        <v/>
      </c>
      <c r="C15" s="1">
        <f>список!C14</f>
        <v>0</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список!A15</f>
        <v>14</v>
      </c>
      <c r="B16" s="1" t="str">
        <f>IF(список!B15="","",список!B15)</f>
        <v/>
      </c>
      <c r="C16" s="1">
        <f>список!C15</f>
        <v>0</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список!A16</f>
        <v>15</v>
      </c>
      <c r="B17" s="1" t="str">
        <f>IF(список!B16="","",список!B16)</f>
        <v/>
      </c>
      <c r="C17" s="1">
        <f>список!C16</f>
        <v>0</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список!A17</f>
        <v>16</v>
      </c>
      <c r="B18" s="1" t="str">
        <f>IF(список!B17="","",список!B17)</f>
        <v/>
      </c>
      <c r="C18" s="1">
        <f>список!C17</f>
        <v>0</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список!A18</f>
        <v>17</v>
      </c>
      <c r="B19" s="1" t="str">
        <f>IF(список!B18="","",список!B18)</f>
        <v/>
      </c>
      <c r="C19" s="1">
        <f>список!C18</f>
        <v>0</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список!A19</f>
        <v>18</v>
      </c>
      <c r="B20" s="1" t="str">
        <f>IF(список!B19="","",список!B19)</f>
        <v/>
      </c>
      <c r="C20" s="1">
        <f>список!C19</f>
        <v>0</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список!A20</f>
        <v>19</v>
      </c>
      <c r="B21" s="1" t="str">
        <f>IF(список!B20="","",список!B20)</f>
        <v/>
      </c>
      <c r="C21" s="1">
        <f>список!C20</f>
        <v>0</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список!A21</f>
        <v>20</v>
      </c>
      <c r="B22" s="1" t="str">
        <f>IF(список!B21="","",список!B21)</f>
        <v/>
      </c>
      <c r="C22" s="1">
        <f>список!C21</f>
        <v>0</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список!A22</f>
        <v>21</v>
      </c>
      <c r="B23" s="1" t="str">
        <f>IF(список!B22="","",список!B22)</f>
        <v/>
      </c>
      <c r="C23" s="1">
        <f>список!C22</f>
        <v>0</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список!A23</f>
        <v>22</v>
      </c>
      <c r="B24" s="1" t="str">
        <f>IF(список!B23="","",список!B23)</f>
        <v/>
      </c>
      <c r="C24" s="1">
        <f>список!C23</f>
        <v>0</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список!A24</f>
        <v>23</v>
      </c>
      <c r="B25" s="1" t="str">
        <f>IF(список!B24="","",список!B24)</f>
        <v/>
      </c>
      <c r="C25" s="1">
        <f>список!C24</f>
        <v>0</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список!A25</f>
        <v>24</v>
      </c>
      <c r="B26" s="1" t="str">
        <f>IF(список!B25="","",список!B25)</f>
        <v/>
      </c>
      <c r="C26" s="1">
        <f>список!C25</f>
        <v>0</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список!A26</f>
        <v>25</v>
      </c>
      <c r="B27" s="1" t="str">
        <f>IF(список!B26="","",список!B26)</f>
        <v/>
      </c>
      <c r="C27" s="1">
        <f>список!C26</f>
        <v>0</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список!A27</f>
        <v>26</v>
      </c>
      <c r="B28" s="1" t="str">
        <f>IF(список!B27="","",список!B27)</f>
        <v/>
      </c>
      <c r="C28" s="1">
        <f>список!C27</f>
        <v>0</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список!A28</f>
        <v>27</v>
      </c>
      <c r="B29" s="1" t="str">
        <f>IF(список!B28="","",список!B28)</f>
        <v/>
      </c>
      <c r="C29" s="1">
        <f>список!C28</f>
        <v>0</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список!A29</f>
        <v>28</v>
      </c>
      <c r="B30" s="1" t="str">
        <f>IF(список!B29="","",список!B29)</f>
        <v/>
      </c>
      <c r="C30" s="1">
        <f>список!C29</f>
        <v>0</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список!A30</f>
        <v>29</v>
      </c>
      <c r="B31" s="1" t="str">
        <f>IF(список!B30="","",список!B30)</f>
        <v/>
      </c>
      <c r="C31" s="1">
        <f>список!C30</f>
        <v>0</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список!A31</f>
        <v>30</v>
      </c>
      <c r="B32" s="1">
        <f>IF(список!C8="","",список!C8)</f>
        <v>0</v>
      </c>
      <c r="C32" s="1">
        <f>список!C31</f>
        <v>0</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список!A32</f>
        <v>31</v>
      </c>
      <c r="B33" s="1" t="str">
        <f>IF(список!B32="","",список!B32)</f>
        <v/>
      </c>
      <c r="C33" s="1">
        <f>список!C32</f>
        <v>0</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список!A33</f>
        <v>32</v>
      </c>
      <c r="B34" s="1" t="str">
        <f>IF(список!B33="","",список!B33)</f>
        <v/>
      </c>
      <c r="C34" s="1">
        <f>список!C33</f>
        <v>0</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2" t="e">
        <f>#REF!</f>
        <v>#REF!</v>
      </c>
      <c r="B1" s="383"/>
      <c r="C1" s="383"/>
      <c r="D1" s="383"/>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83"/>
      <c r="AR1" s="389"/>
    </row>
    <row r="2" spans="1:44">
      <c r="A2" s="372" t="str">
        <f>список!A1</f>
        <v>№</v>
      </c>
      <c r="B2" s="372" t="str">
        <f>список!B1</f>
        <v>Фамилия, имя воспитанника</v>
      </c>
      <c r="C2" s="372"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97" t="s">
        <v>7</v>
      </c>
      <c r="AB2" s="398"/>
      <c r="AC2" s="398"/>
      <c r="AD2" s="398"/>
      <c r="AE2" s="398"/>
      <c r="AF2" s="398"/>
      <c r="AG2" s="398"/>
      <c r="AH2" s="398"/>
      <c r="AI2" s="398"/>
      <c r="AJ2" s="398"/>
      <c r="AK2" s="398"/>
      <c r="AL2" s="398"/>
      <c r="AM2" s="398"/>
      <c r="AN2" s="398"/>
      <c r="AO2" s="398"/>
      <c r="AP2" s="399"/>
      <c r="AQ2" s="5"/>
      <c r="AR2" s="1"/>
    </row>
    <row r="3" spans="1:44" ht="15.75" thickBot="1">
      <c r="A3" s="372"/>
      <c r="B3" s="372"/>
      <c r="C3" s="372"/>
      <c r="D3" s="395"/>
      <c r="E3" s="396">
        <v>6</v>
      </c>
      <c r="F3" s="387"/>
      <c r="G3" s="386">
        <v>14</v>
      </c>
      <c r="H3" s="387"/>
      <c r="I3" s="386">
        <v>18</v>
      </c>
      <c r="J3" s="387"/>
      <c r="K3" s="388">
        <f>'[1]сырые баллы'!Y3</f>
        <v>21</v>
      </c>
      <c r="L3" s="388"/>
      <c r="M3" s="388">
        <f>'[1]сырые баллы'!Z3</f>
        <v>22</v>
      </c>
      <c r="N3" s="388"/>
      <c r="O3" s="388">
        <f>'[1]сырые баллы'!AA3</f>
        <v>23</v>
      </c>
      <c r="P3" s="388"/>
      <c r="Q3" s="388">
        <f>'[1]сырые баллы'!AB3</f>
        <v>24</v>
      </c>
      <c r="R3" s="388"/>
      <c r="S3" s="388">
        <f>'[1]сырые баллы'!AC3</f>
        <v>25</v>
      </c>
      <c r="T3" s="388"/>
      <c r="U3" s="388">
        <f>'[1]сырые баллы'!AD3</f>
        <v>26</v>
      </c>
      <c r="V3" s="388"/>
      <c r="W3" s="388">
        <f>'[1]сырые баллы'!AE3</f>
        <v>27</v>
      </c>
      <c r="X3" s="388"/>
      <c r="Y3" s="388">
        <f>'[1]сырые баллы'!AF3</f>
        <v>28</v>
      </c>
      <c r="Z3" s="394"/>
      <c r="AA3" s="400">
        <f>'[1]сырые баллы'!BJ3</f>
        <v>21</v>
      </c>
      <c r="AB3" s="379"/>
      <c r="AC3" s="379">
        <f>'[1]сырые баллы'!BK3</f>
        <v>22</v>
      </c>
      <c r="AD3" s="379"/>
      <c r="AE3" s="379">
        <f>'[1]сырые баллы'!BL3</f>
        <v>23</v>
      </c>
      <c r="AF3" s="379"/>
      <c r="AG3" s="379">
        <f>'[1]сырые баллы'!BM3</f>
        <v>24</v>
      </c>
      <c r="AH3" s="379"/>
      <c r="AI3" s="379">
        <f>'[1]сырые баллы'!BN3</f>
        <v>25</v>
      </c>
      <c r="AJ3" s="379"/>
      <c r="AK3" s="379">
        <f>'[1]сырые баллы'!BO3</f>
        <v>26</v>
      </c>
      <c r="AL3" s="379"/>
      <c r="AM3" s="379">
        <f>'[1]сырые баллы'!BP3</f>
        <v>27</v>
      </c>
      <c r="AN3" s="379"/>
      <c r="AO3" s="379">
        <f>'[1]сырые баллы'!BQ3</f>
        <v>28</v>
      </c>
      <c r="AP3" s="393"/>
      <c r="AQ3" s="64"/>
      <c r="AR3" s="9"/>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2" t="e">
        <f>#REF!</f>
        <v>#REF!</v>
      </c>
      <c r="B1" s="383"/>
      <c r="C1" s="383"/>
      <c r="D1" s="383"/>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83"/>
      <c r="AR1" s="389"/>
    </row>
    <row r="2" spans="1:44">
      <c r="A2" s="372" t="str">
        <f>список!A1</f>
        <v>№</v>
      </c>
      <c r="B2" s="372" t="str">
        <f>список!B1</f>
        <v>Фамилия, имя воспитанника</v>
      </c>
      <c r="C2" s="372"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97" t="s">
        <v>7</v>
      </c>
      <c r="AB2" s="398"/>
      <c r="AC2" s="398"/>
      <c r="AD2" s="398"/>
      <c r="AE2" s="398"/>
      <c r="AF2" s="398"/>
      <c r="AG2" s="398"/>
      <c r="AH2" s="398"/>
      <c r="AI2" s="398"/>
      <c r="AJ2" s="398"/>
      <c r="AK2" s="398"/>
      <c r="AL2" s="398"/>
      <c r="AM2" s="398"/>
      <c r="AN2" s="398"/>
      <c r="AO2" s="398"/>
      <c r="AP2" s="399"/>
      <c r="AQ2" s="5"/>
      <c r="AR2" s="1"/>
    </row>
    <row r="3" spans="1:44">
      <c r="A3" s="372"/>
      <c r="B3" s="372"/>
      <c r="C3" s="372"/>
      <c r="D3" s="395"/>
      <c r="E3" s="396">
        <v>6</v>
      </c>
      <c r="F3" s="387"/>
      <c r="G3" s="386">
        <v>14</v>
      </c>
      <c r="H3" s="387"/>
      <c r="I3" s="386">
        <v>18</v>
      </c>
      <c r="J3" s="387"/>
      <c r="K3" s="388">
        <f>'[1]сырые баллы'!Y3</f>
        <v>21</v>
      </c>
      <c r="L3" s="388"/>
      <c r="M3" s="388">
        <f>'[1]сырые баллы'!Z3</f>
        <v>22</v>
      </c>
      <c r="N3" s="388"/>
      <c r="O3" s="388">
        <f>'[1]сырые баллы'!AA3</f>
        <v>23</v>
      </c>
      <c r="P3" s="388"/>
      <c r="Q3" s="388">
        <f>'[1]сырые баллы'!AB3</f>
        <v>24</v>
      </c>
      <c r="R3" s="388"/>
      <c r="S3" s="388">
        <f>'[1]сырые баллы'!AC3</f>
        <v>25</v>
      </c>
      <c r="T3" s="388"/>
      <c r="U3" s="388">
        <f>'[1]сырые баллы'!AD3</f>
        <v>26</v>
      </c>
      <c r="V3" s="388"/>
      <c r="W3" s="388">
        <f>'[1]сырые баллы'!AE3</f>
        <v>27</v>
      </c>
      <c r="X3" s="388"/>
      <c r="Y3" s="388">
        <f>'[1]сырые баллы'!AF3</f>
        <v>28</v>
      </c>
      <c r="Z3" s="394"/>
      <c r="AA3" s="400">
        <f>'[1]сырые баллы'!BJ3</f>
        <v>21</v>
      </c>
      <c r="AB3" s="379"/>
      <c r="AC3" s="379">
        <f>'[1]сырые баллы'!BK3</f>
        <v>22</v>
      </c>
      <c r="AD3" s="379"/>
      <c r="AE3" s="379">
        <f>'[1]сырые баллы'!BL3</f>
        <v>23</v>
      </c>
      <c r="AF3" s="379"/>
      <c r="AG3" s="379">
        <f>'[1]сырые баллы'!BM3</f>
        <v>24</v>
      </c>
      <c r="AH3" s="379"/>
      <c r="AI3" s="379">
        <f>'[1]сырые баллы'!BN3</f>
        <v>25</v>
      </c>
      <c r="AJ3" s="379"/>
      <c r="AK3" s="379">
        <f>'[1]сырые баллы'!BO3</f>
        <v>26</v>
      </c>
      <c r="AL3" s="379"/>
      <c r="AM3" s="379">
        <f>'[1]сырые баллы'!BP3</f>
        <v>27</v>
      </c>
      <c r="AN3" s="379"/>
      <c r="AO3" s="379">
        <f>'[1]сырые баллы'!BQ3</f>
        <v>28</v>
      </c>
      <c r="AP3" s="393"/>
      <c r="AQ3" s="5"/>
      <c r="AR3" s="1"/>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2016-11-19T08:53:41Z</cp:lastPrinted>
  <dcterms:created xsi:type="dcterms:W3CDTF">2011-08-30T11:41:57Z</dcterms:created>
  <dcterms:modified xsi:type="dcterms:W3CDTF">2016-11-19T08:54:40Z</dcterms:modified>
</cp:coreProperties>
</file>